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Tenders" state="visible" r:id="rId5"/>
  </sheets>
  <calcPr calcId="171027" fullCalcOnLoad="1"/>
</workbook>
</file>

<file path=xl/sharedStrings.xml><?xml version="1.0" encoding="utf-8"?>
<sst xmlns="http://schemas.openxmlformats.org/spreadsheetml/2006/main" count="77" uniqueCount="71">
  <si>
    <t>TENDER TRACKER</t>
  </si>
  <si>
    <t>Formulas only, from the Tenders sheet. Example rows are made up.</t>
  </si>
  <si>
    <t/>
  </si>
  <si>
    <t>Figure</t>
  </si>
  <si>
    <t>Pipeline: open tenders we're bidding or deciding ($)</t>
  </si>
  <si>
    <t>Submitted, waiting on a result ($)</t>
  </si>
  <si>
    <t>Won (count)</t>
  </si>
  <si>
    <t>Lost (count)</t>
  </si>
  <si>
    <t>Win rate: won ÷ (won + lost)</t>
  </si>
  <si>
    <t>Closing in the next 14 days (count)</t>
  </si>
  <si>
    <t>A tracker you keep yourself: it doesn't connect to GETS or any other system. Type each opportunity and its reference in.</t>
  </si>
  <si>
    <t>Free template from Black Creek Solutions (blackcreek.co.nz). Information, not legal advice. Check it against your contract before you use it.</t>
  </si>
  <si>
    <t>TENDERS</t>
  </si>
  <si>
    <t>One row per tender opportunity, typed in by you with its reference. This tracker doesn't connect to GETS or any other system. Type or paste into the white columns; the shaded ones are formulas. Example rows are made up.</t>
  </si>
  <si>
    <t>Tender ID</t>
  </si>
  <si>
    <t>Source</t>
  </si>
  <si>
    <t>Source reference</t>
  </si>
  <si>
    <t>Client</t>
  </si>
  <si>
    <t>Scope</t>
  </si>
  <si>
    <t>Our price ($)</t>
  </si>
  <si>
    <t>Questions close</t>
  </si>
  <si>
    <t>Tender closes</t>
  </si>
  <si>
    <t>Site visit</t>
  </si>
  <si>
    <t>Bid or no bid</t>
  </si>
  <si>
    <t>Why</t>
  </si>
  <si>
    <t>Status</t>
  </si>
  <si>
    <t>Submitted</t>
  </si>
  <si>
    <t>Result</t>
  </si>
  <si>
    <t>Winning price ($)</t>
  </si>
  <si>
    <t>Lessons</t>
  </si>
  <si>
    <t>Days to close</t>
  </si>
  <si>
    <t>In the pipeline ($)</t>
  </si>
  <si>
    <t>Ours less the winner's</t>
  </si>
  <si>
    <t>T-001</t>
  </si>
  <si>
    <t>Client or invitation</t>
  </si>
  <si>
    <t>Sample Developments RFT 14</t>
  </si>
  <si>
    <t>Sample Developments</t>
  </si>
  <si>
    <t>12 Example Street townhouses, main contract</t>
  </si>
  <si>
    <t>Bid</t>
  </si>
  <si>
    <t>Repeat client, local, right size</t>
  </si>
  <si>
    <t>Won</t>
  </si>
  <si>
    <t>Awarded 14 August</t>
  </si>
  <si>
    <t>Early site visit paid off: the access plan won it.</t>
  </si>
  <si>
    <t>T-002</t>
  </si>
  <si>
    <t>GETS</t>
  </si>
  <si>
    <t>SAMPLE-REF-0002 (made up)</t>
  </si>
  <si>
    <t>Sample District Council</t>
  </si>
  <si>
    <t>Community hall re-roof and cladding</t>
  </si>
  <si>
    <t>Fits our roofing crew in December</t>
  </si>
  <si>
    <t>Preparing</t>
  </si>
  <si>
    <t>T-003</t>
  </si>
  <si>
    <t>Email 28 Oct</t>
  </si>
  <si>
    <t>Sample Schools Trust</t>
  </si>
  <si>
    <t>Classroom block fit-out</t>
  </si>
  <si>
    <t>Undecided</t>
  </si>
  <si>
    <t>Watching</t>
  </si>
  <si>
    <t>T-004</t>
  </si>
  <si>
    <t>SAMPLE-REF-0004 (made up)</t>
  </si>
  <si>
    <t>Sample Water Services</t>
  </si>
  <si>
    <t>Pump station building</t>
  </si>
  <si>
    <t>New client</t>
  </si>
  <si>
    <t>Lost</t>
  </si>
  <si>
    <t>Not awarded to us, notified 30 September</t>
  </si>
  <si>
    <t>5% high on the structure: check the steel rates before the next one.</t>
  </si>
  <si>
    <t>T-005</t>
  </si>
  <si>
    <t>Other tender site</t>
  </si>
  <si>
    <t>SAMPLE-REF-0005 (made up)</t>
  </si>
  <si>
    <t>Sample Port Company</t>
  </si>
  <si>
    <t>Wharf shed extension</t>
  </si>
  <si>
    <t>No bid</t>
  </si>
  <si>
    <t>Too big for us this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</si>
</sst>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3F3F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0" fillId="0" borderId="0" xfId="0" applyNumberFormat="1"/>
    <xf numFmtId="164" fontId="0" fillId="0" borderId="0" xfId="0" applyNumberFormat="1"/>
    <xf numFmtId="0" fontId="3" fillId="2" borderId="1" xfId="0" applyFont="1" applyFill="1" applyBorder="1"/>
    <xf numFmtId="165" fontId="0" fillId="0" borderId="0" xfId="0" applyNumberFormat="1"/>
    <xf numFmtId="0" fontId="0" fillId="3" borderId="0" xfId="0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54" customWidth="1"/>
    <col min="2" max="2" width="18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s="3" customFormat="1" x14ac:dyDescent="0.25">
      <c r="A4" s="3" t="s">
        <v>2</v>
      </c>
      <c r="B4" s="3" t="s">
        <v>3</v>
      </c>
    </row>
    <row r="5" spans="1:2" x14ac:dyDescent="0.25">
      <c r="A5" t="s">
        <v>4</v>
      </c>
      <c r="B5" s="4">
        <f>SUM('Tenders'!R:R)</f>
      </c>
    </row>
    <row r="6" spans="1:2" x14ac:dyDescent="0.25">
      <c r="A6" t="s">
        <v>5</v>
      </c>
      <c r="B6" s="4">
        <f>SUMIFS('Tenders'!F:F,'Tenders'!L:L,"Submitted")</f>
      </c>
    </row>
    <row r="7" spans="1:2" x14ac:dyDescent="0.25">
      <c r="A7" t="s">
        <v>6</v>
      </c>
      <c r="B7">
        <f>COUNTIF('Tenders'!L:L,"Won")</f>
      </c>
    </row>
    <row r="8" spans="1:2" x14ac:dyDescent="0.25">
      <c r="A8" t="s">
        <v>7</v>
      </c>
      <c r="B8">
        <f>COUNTIF('Tenders'!L:L,"Lost")</f>
      </c>
    </row>
    <row r="9" spans="1:2" x14ac:dyDescent="0.25">
      <c r="A9" t="s">
        <v>8</v>
      </c>
      <c r="B9" s="5">
        <f>IF(COUNTIF('Tenders'!L:L,"Won")+COUNTIF('Tenders'!L:L,"Lost")=0,"",COUNTIF('Tenders'!L:L,"Won")/(COUNTIF('Tenders'!L:L,"Won")+COUNTIF('Tenders'!L:L,"Lost")))</f>
      </c>
    </row>
    <row r="10" spans="1:2" x14ac:dyDescent="0.25">
      <c r="A10" t="s">
        <v>9</v>
      </c>
      <c r="B10">
        <f>COUNTIFS('Tenders'!Q:Q,"&gt;=0",'Tenders'!Q:Q,"&lt;=14")</f>
      </c>
    </row>
    <row r="12" spans="1:1" x14ac:dyDescent="0.25">
      <c r="A12" t="s">
        <v>10</v>
      </c>
    </row>
    <row r="13" spans="1:1" s="2" customFormat="1" x14ac:dyDescent="0.25">
      <c r="A13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2" width="11" customWidth="1"/>
    <col min="3" max="3" width="18" customWidth="1"/>
    <col min="4" max="5" width="11" customWidth="1"/>
    <col min="6" max="6" width="15" customWidth="1"/>
    <col min="7" max="7" width="17" customWidth="1"/>
    <col min="8" max="8" width="15" customWidth="1"/>
    <col min="9" max="9" width="12" customWidth="1"/>
    <col min="10" max="10" width="15" customWidth="1"/>
    <col min="11" max="14" width="11" customWidth="1"/>
    <col min="15" max="15" width="19" customWidth="1"/>
    <col min="16" max="16" width="11" customWidth="1"/>
    <col min="17" max="17" width="15" customWidth="1"/>
    <col min="18" max="18" width="21" customWidth="1"/>
    <col min="19" max="19" width="24" customWidth="1"/>
  </cols>
  <sheetData>
    <row r="1" spans="1:1" s="1" customFormat="1" x14ac:dyDescent="0.25">
      <c r="A1" s="1" t="s">
        <v>12</v>
      </c>
    </row>
    <row r="2" spans="1:1" s="2" customFormat="1" x14ac:dyDescent="0.25">
      <c r="A2" s="2" t="s">
        <v>13</v>
      </c>
    </row>
    <row r="4" spans="1:19" s="3" customFormat="1" x14ac:dyDescent="0.2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6" t="s">
        <v>28</v>
      </c>
      <c r="P4" s="6" t="s">
        <v>29</v>
      </c>
      <c r="Q4" s="6" t="s">
        <v>30</v>
      </c>
      <c r="R4" s="6" t="s">
        <v>31</v>
      </c>
      <c r="S4" s="6" t="s">
        <v>32</v>
      </c>
    </row>
    <row r="5" spans="1:19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>
        <v>351600</v>
      </c>
      <c r="G5" s="7">
        <v>46213</v>
      </c>
      <c r="H5" s="7">
        <v>46227</v>
      </c>
      <c r="I5" s="7">
        <v>46211</v>
      </c>
      <c r="J5" t="s">
        <v>38</v>
      </c>
      <c r="K5" t="s">
        <v>39</v>
      </c>
      <c r="L5" t="s">
        <v>40</v>
      </c>
      <c r="M5" s="7">
        <v>46227</v>
      </c>
      <c r="N5" t="s">
        <v>41</v>
      </c>
      <c r="O5">
        <v>351600</v>
      </c>
      <c r="P5" t="s">
        <v>42</v>
      </c>
      <c r="Q5" s="8">
        <f>IF(OR(A5="",H5=""),"",IF(OR(L5="Watching",L5="Preparing"),H5-TODAY(),""))</f>
      </c>
      <c r="R5" s="9">
        <f>IF(A5="","",IF(AND(OR(L5="Watching",L5="Preparing",L5="Submitted"),J5&lt;&gt;"No bid"),N(F5),0))</f>
      </c>
      <c r="S5" s="9">
        <f>IF(OR(A5="",O5="",F5=""),"",F5-O5)</f>
      </c>
    </row>
    <row r="6" spans="1:19" x14ac:dyDescent="0.25">
      <c r="A6" t="s">
        <v>43</v>
      </c>
      <c r="B6" t="s">
        <v>44</v>
      </c>
      <c r="C6" t="s">
        <v>45</v>
      </c>
      <c r="D6" t="s">
        <v>46</v>
      </c>
      <c r="E6" t="s">
        <v>47</v>
      </c>
      <c r="F6">
        <v>186000</v>
      </c>
      <c r="G6" s="7">
        <v>46335</v>
      </c>
      <c r="H6" s="7">
        <v>46345</v>
      </c>
      <c r="I6" s="7">
        <v>46331</v>
      </c>
      <c r="J6" t="s">
        <v>38</v>
      </c>
      <c r="K6" t="s">
        <v>48</v>
      </c>
      <c r="L6" t="s">
        <v>49</v>
      </c>
      <c r="Q6" s="8">
        <f>IF(OR(A6="",H6=""),"",IF(OR(L6="Watching",L6="Preparing"),H6-TODAY(),""))</f>
      </c>
      <c r="R6" s="9">
        <f>IF(A6="","",IF(AND(OR(L6="Watching",L6="Preparing",L6="Submitted"),J6&lt;&gt;"No bid"),N(F6),0))</f>
      </c>
      <c r="S6" s="9">
        <f>IF(OR(A6="",O6="",F6=""),"",F6-O6)</f>
      </c>
    </row>
    <row r="7" spans="1:19" x14ac:dyDescent="0.25">
      <c r="A7" t="s">
        <v>50</v>
      </c>
      <c r="B7" t="s">
        <v>34</v>
      </c>
      <c r="C7" t="s">
        <v>51</v>
      </c>
      <c r="D7" t="s">
        <v>52</v>
      </c>
      <c r="E7" t="s">
        <v>53</v>
      </c>
      <c r="F7">
        <v>94000</v>
      </c>
      <c r="H7" s="7">
        <v>46353</v>
      </c>
      <c r="I7" s="7">
        <v>46338</v>
      </c>
      <c r="J7" t="s">
        <v>54</v>
      </c>
      <c r="L7" t="s">
        <v>55</v>
      </c>
      <c r="Q7" s="8">
        <f>IF(OR(A7="",H7=""),"",IF(OR(L7="Watching",L7="Preparing"),H7-TODAY(),""))</f>
      </c>
      <c r="R7" s="9">
        <f>IF(A7="","",IF(AND(OR(L7="Watching",L7="Preparing",L7="Submitted"),J7&lt;&gt;"No bid"),N(F7),0))</f>
      </c>
      <c r="S7" s="9">
        <f>IF(OR(A7="",O7="",F7=""),"",F7-O7)</f>
      </c>
    </row>
    <row r="8" spans="1:19" x14ac:dyDescent="0.25">
      <c r="A8" t="s">
        <v>56</v>
      </c>
      <c r="B8" t="s">
        <v>44</v>
      </c>
      <c r="C8" t="s">
        <v>57</v>
      </c>
      <c r="D8" t="s">
        <v>58</v>
      </c>
      <c r="E8" t="s">
        <v>59</v>
      </c>
      <c r="F8">
        <v>420000</v>
      </c>
      <c r="G8" s="7">
        <v>46248</v>
      </c>
      <c r="H8" s="7">
        <v>46262</v>
      </c>
      <c r="J8" t="s">
        <v>38</v>
      </c>
      <c r="K8" t="s">
        <v>60</v>
      </c>
      <c r="L8" t="s">
        <v>61</v>
      </c>
      <c r="M8" s="7">
        <v>46262</v>
      </c>
      <c r="N8" t="s">
        <v>62</v>
      </c>
      <c r="O8">
        <v>398500</v>
      </c>
      <c r="P8" t="s">
        <v>63</v>
      </c>
      <c r="Q8" s="8">
        <f>IF(OR(A8="",H8=""),"",IF(OR(L8="Watching",L8="Preparing"),H8-TODAY(),""))</f>
      </c>
      <c r="R8" s="9">
        <f>IF(A8="","",IF(AND(OR(L8="Watching",L8="Preparing",L8="Submitted"),J8&lt;&gt;"No bid"),N(F8),0))</f>
      </c>
      <c r="S8" s="9">
        <f>IF(OR(A8="",O8="",F8=""),"",F8-O8)</f>
      </c>
    </row>
    <row r="9" spans="1:19" x14ac:dyDescent="0.25">
      <c r="A9" t="s">
        <v>64</v>
      </c>
      <c r="B9" t="s">
        <v>65</v>
      </c>
      <c r="C9" t="s">
        <v>66</v>
      </c>
      <c r="D9" t="s">
        <v>67</v>
      </c>
      <c r="E9" t="s">
        <v>68</v>
      </c>
      <c r="F9">
        <v>1250000</v>
      </c>
      <c r="H9" s="7">
        <v>46360</v>
      </c>
      <c r="J9" t="s">
        <v>69</v>
      </c>
      <c r="K9" t="s">
        <v>70</v>
      </c>
      <c r="L9" t="s">
        <v>55</v>
      </c>
      <c r="Q9" s="8">
        <f>IF(OR(A9="",H9=""),"",IF(OR(L9="Watching",L9="Preparing"),H9-TODAY(),""))</f>
      </c>
      <c r="R9" s="9">
        <f>IF(A9="","",IF(AND(OR(L9="Watching",L9="Preparing",L9="Submitted"),J9&lt;&gt;"No bid"),N(F9),0))</f>
      </c>
      <c r="S9" s="9">
        <f>IF(OR(A9="",O9="",F9=""),"",F9-O9)</f>
      </c>
    </row>
    <row r="10" spans="1:19" x14ac:dyDescent="0.25">
      <c r="Q10" s="8">
        <f>IF(OR(A10="",H10=""),"",IF(OR(L10="Watching",L10="Preparing"),H10-TODAY(),""))</f>
      </c>
      <c r="R10" s="9">
        <f>IF(A10="","",IF(AND(OR(L10="Watching",L10="Preparing",L10="Submitted"),J10&lt;&gt;"No bid"),N(F10),0))</f>
      </c>
      <c r="S10" s="9">
        <f>IF(OR(A10="",O10="",F10=""),"",F10-O10)</f>
      </c>
    </row>
    <row r="11" spans="1:19" x14ac:dyDescent="0.25">
      <c r="Q11" s="8">
        <f>IF(OR(A11="",H11=""),"",IF(OR(L11="Watching",L11="Preparing"),H11-TODAY(),""))</f>
      </c>
      <c r="R11" s="9">
        <f>IF(A11="","",IF(AND(OR(L11="Watching",L11="Preparing",L11="Submitted"),J11&lt;&gt;"No bid"),N(F11),0))</f>
      </c>
      <c r="S11" s="9">
        <f>IF(OR(A11="",O11="",F11=""),"",F11-O11)</f>
      </c>
    </row>
    <row r="12" spans="1:19" x14ac:dyDescent="0.25">
      <c r="Q12" s="8">
        <f>IF(OR(A12="",H12=""),"",IF(OR(L12="Watching",L12="Preparing"),H12-TODAY(),""))</f>
      </c>
      <c r="R12" s="9">
        <f>IF(A12="","",IF(AND(OR(L12="Watching",L12="Preparing",L12="Submitted"),J12&lt;&gt;"No bid"),N(F12),0))</f>
      </c>
      <c r="S12" s="9">
        <f>IF(OR(A12="",O12="",F12=""),"",F12-O12)</f>
      </c>
    </row>
    <row r="13" spans="1:19" x14ac:dyDescent="0.25">
      <c r="Q13" s="8">
        <f>IF(OR(A13="",H13=""),"",IF(OR(L13="Watching",L13="Preparing"),H13-TODAY(),""))</f>
      </c>
      <c r="R13" s="9">
        <f>IF(A13="","",IF(AND(OR(L13="Watching",L13="Preparing",L13="Submitted"),J13&lt;&gt;"No bid"),N(F13),0))</f>
      </c>
      <c r="S13" s="9">
        <f>IF(OR(A13="",O13="",F13=""),"",F13-O13)</f>
      </c>
    </row>
    <row r="14" spans="1:19" x14ac:dyDescent="0.25">
      <c r="Q14" s="8">
        <f>IF(OR(A14="",H14=""),"",IF(OR(L14="Watching",L14="Preparing"),H14-TODAY(),""))</f>
      </c>
      <c r="R14" s="9">
        <f>IF(A14="","",IF(AND(OR(L14="Watching",L14="Preparing",L14="Submitted"),J14&lt;&gt;"No bid"),N(F14),0))</f>
      </c>
      <c r="S14" s="9">
        <f>IF(OR(A14="",O14="",F14=""),"",F14-O14)</f>
      </c>
    </row>
    <row r="15" spans="1:19" x14ac:dyDescent="0.25">
      <c r="Q15" s="8">
        <f>IF(OR(A15="",H15=""),"",IF(OR(L15="Watching",L15="Preparing"),H15-TODAY(),""))</f>
      </c>
      <c r="R15" s="9">
        <f>IF(A15="","",IF(AND(OR(L15="Watching",L15="Preparing",L15="Submitted"),J15&lt;&gt;"No bid"),N(F15),0))</f>
      </c>
      <c r="S15" s="9">
        <f>IF(OR(A15="",O15="",F15=""),"",F15-O15)</f>
      </c>
    </row>
    <row r="16" spans="1:19" x14ac:dyDescent="0.25">
      <c r="Q16" s="8">
        <f>IF(OR(A16="",H16=""),"",IF(OR(L16="Watching",L16="Preparing"),H16-TODAY(),""))</f>
      </c>
      <c r="R16" s="9">
        <f>IF(A16="","",IF(AND(OR(L16="Watching",L16="Preparing",L16="Submitted"),J16&lt;&gt;"No bid"),N(F16),0))</f>
      </c>
      <c r="S16" s="9">
        <f>IF(OR(A16="",O16="",F16=""),"",F16-O16)</f>
      </c>
    </row>
    <row r="17" spans="1:19" x14ac:dyDescent="0.25">
      <c r="Q17" s="8">
        <f>IF(OR(A17="",H17=""),"",IF(OR(L17="Watching",L17="Preparing"),H17-TODAY(),""))</f>
      </c>
      <c r="R17" s="9">
        <f>IF(A17="","",IF(AND(OR(L17="Watching",L17="Preparing",L17="Submitted"),J17&lt;&gt;"No bid"),N(F17),0))</f>
      </c>
      <c r="S17" s="9">
        <f>IF(OR(A17="",O17="",F17=""),"",F17-O17)</f>
      </c>
    </row>
    <row r="18" spans="1:19" x14ac:dyDescent="0.25">
      <c r="Q18" s="8">
        <f>IF(OR(A18="",H18=""),"",IF(OR(L18="Watching",L18="Preparing"),H18-TODAY(),""))</f>
      </c>
      <c r="R18" s="9">
        <f>IF(A18="","",IF(AND(OR(L18="Watching",L18="Preparing",L18="Submitted"),J18&lt;&gt;"No bid"),N(F18),0))</f>
      </c>
      <c r="S18" s="9">
        <f>IF(OR(A18="",O18="",F18=""),"",F18-O18)</f>
      </c>
    </row>
    <row r="19" spans="1:19" x14ac:dyDescent="0.25">
      <c r="Q19" s="8">
        <f>IF(OR(A19="",H19=""),"",IF(OR(L19="Watching",L19="Preparing"),H19-TODAY(),""))</f>
      </c>
      <c r="R19" s="9">
        <f>IF(A19="","",IF(AND(OR(L19="Watching",L19="Preparing",L19="Submitted"),J19&lt;&gt;"No bid"),N(F19),0))</f>
      </c>
      <c r="S19" s="9">
        <f>IF(OR(A19="",O19="",F19=""),"",F19-O19)</f>
      </c>
    </row>
    <row r="20" spans="1:19" x14ac:dyDescent="0.25">
      <c r="Q20" s="8">
        <f>IF(OR(A20="",H20=""),"",IF(OR(L20="Watching",L20="Preparing"),H20-TODAY(),""))</f>
      </c>
      <c r="R20" s="9">
        <f>IF(A20="","",IF(AND(OR(L20="Watching",L20="Preparing",L20="Submitted"),J20&lt;&gt;"No bid"),N(F20),0))</f>
      </c>
      <c r="S20" s="9">
        <f>IF(OR(A20="",O20="",F20=""),"",F20-O20)</f>
      </c>
    </row>
    <row r="21" spans="1:19" x14ac:dyDescent="0.25">
      <c r="Q21" s="8">
        <f>IF(OR(A21="",H21=""),"",IF(OR(L21="Watching",L21="Preparing"),H21-TODAY(),""))</f>
      </c>
      <c r="R21" s="9">
        <f>IF(A21="","",IF(AND(OR(L21="Watching",L21="Preparing",L21="Submitted"),J21&lt;&gt;"No bid"),N(F21),0))</f>
      </c>
      <c r="S21" s="9">
        <f>IF(OR(A21="",O21="",F21=""),"",F21-O21)</f>
      </c>
    </row>
    <row r="22" spans="1:19" x14ac:dyDescent="0.25">
      <c r="Q22" s="8">
        <f>IF(OR(A22="",H22=""),"",IF(OR(L22="Watching",L22="Preparing"),H22-TODAY(),""))</f>
      </c>
      <c r="R22" s="9">
        <f>IF(A22="","",IF(AND(OR(L22="Watching",L22="Preparing",L22="Submitted"),J22&lt;&gt;"No bid"),N(F22),0))</f>
      </c>
      <c r="S22" s="9">
        <f>IF(OR(A22="",O22="",F22=""),"",F22-O22)</f>
      </c>
    </row>
    <row r="23" spans="1:19" x14ac:dyDescent="0.25">
      <c r="Q23" s="8">
        <f>IF(OR(A23="",H23=""),"",IF(OR(L23="Watching",L23="Preparing"),H23-TODAY(),""))</f>
      </c>
      <c r="R23" s="9">
        <f>IF(A23="","",IF(AND(OR(L23="Watching",L23="Preparing",L23="Submitted"),J23&lt;&gt;"No bid"),N(F23),0))</f>
      </c>
      <c r="S23" s="9">
        <f>IF(OR(A23="",O23="",F23=""),"",F23-O23)</f>
      </c>
    </row>
    <row r="24" spans="1:19" x14ac:dyDescent="0.25">
      <c r="Q24" s="8">
        <f>IF(OR(A24="",H24=""),"",IF(OR(L24="Watching",L24="Preparing"),H24-TODAY(),""))</f>
      </c>
      <c r="R24" s="9">
        <f>IF(A24="","",IF(AND(OR(L24="Watching",L24="Preparing",L24="Submitted"),J24&lt;&gt;"No bid"),N(F24),0))</f>
      </c>
      <c r="S24" s="9">
        <f>IF(OR(A24="",O24="",F24=""),"",F24-O24)</f>
      </c>
    </row>
    <row r="25" spans="1:19" x14ac:dyDescent="0.25">
      <c r="Q25" s="8">
        <f>IF(OR(A25="",H25=""),"",IF(OR(L25="Watching",L25="Preparing"),H25-TODAY(),""))</f>
      </c>
      <c r="R25" s="9">
        <f>IF(A25="","",IF(AND(OR(L25="Watching",L25="Preparing",L25="Submitted"),J25&lt;&gt;"No bid"),N(F25),0))</f>
      </c>
      <c r="S25" s="9">
        <f>IF(OR(A25="",O25="",F25=""),"",F25-O25)</f>
      </c>
    </row>
    <row r="26" spans="1:19" x14ac:dyDescent="0.25">
      <c r="Q26" s="8">
        <f>IF(OR(A26="",H26=""),"",IF(OR(L26="Watching",L26="Preparing"),H26-TODAY(),""))</f>
      </c>
      <c r="R26" s="9">
        <f>IF(A26="","",IF(AND(OR(L26="Watching",L26="Preparing",L26="Submitted"),J26&lt;&gt;"No bid"),N(F26),0))</f>
      </c>
      <c r="S26" s="9">
        <f>IF(OR(A26="",O26="",F26=""),"",F26-O26)</f>
      </c>
    </row>
    <row r="27" spans="1:19" x14ac:dyDescent="0.25">
      <c r="Q27" s="8">
        <f>IF(OR(A27="",H27=""),"",IF(OR(L27="Watching",L27="Preparing"),H27-TODAY(),""))</f>
      </c>
      <c r="R27" s="9">
        <f>IF(A27="","",IF(AND(OR(L27="Watching",L27="Preparing",L27="Submitted"),J27&lt;&gt;"No bid"),N(F27),0))</f>
      </c>
      <c r="S27" s="9">
        <f>IF(OR(A27="",O27="",F27=""),"",F27-O27)</f>
      </c>
    </row>
    <row r="28" spans="1:19" x14ac:dyDescent="0.25">
      <c r="Q28" s="8">
        <f>IF(OR(A28="",H28=""),"",IF(OR(L28="Watching",L28="Preparing"),H28-TODAY(),""))</f>
      </c>
      <c r="R28" s="9">
        <f>IF(A28="","",IF(AND(OR(L28="Watching",L28="Preparing",L28="Submitted"),J28&lt;&gt;"No bid"),N(F28),0))</f>
      </c>
      <c r="S28" s="9">
        <f>IF(OR(A28="",O28="",F28=""),"",F28-O28)</f>
      </c>
    </row>
    <row r="29" spans="1:19" x14ac:dyDescent="0.25">
      <c r="Q29" s="8">
        <f>IF(OR(A29="",H29=""),"",IF(OR(L29="Watching",L29="Preparing"),H29-TODAY(),""))</f>
      </c>
      <c r="R29" s="9">
        <f>IF(A29="","",IF(AND(OR(L29="Watching",L29="Preparing",L29="Submitted"),J29&lt;&gt;"No bid"),N(F29),0))</f>
      </c>
      <c r="S29" s="9">
        <f>IF(OR(A29="",O29="",F29=""),"",F29-O29)</f>
      </c>
    </row>
    <row r="30" spans="1:19" x14ac:dyDescent="0.25">
      <c r="Q30" s="8">
        <f>IF(OR(A30="",H30=""),"",IF(OR(L30="Watching",L30="Preparing"),H30-TODAY(),""))</f>
      </c>
      <c r="R30" s="9">
        <f>IF(A30="","",IF(AND(OR(L30="Watching",L30="Preparing",L30="Submitted"),J30&lt;&gt;"No bid"),N(F30),0))</f>
      </c>
      <c r="S30" s="9">
        <f>IF(OR(A30="",O30="",F30=""),"",F30-O30)</f>
      </c>
    </row>
    <row r="31" spans="1:19" x14ac:dyDescent="0.25">
      <c r="Q31" s="8">
        <f>IF(OR(A31="",H31=""),"",IF(OR(L31="Watching",L31="Preparing"),H31-TODAY(),""))</f>
      </c>
      <c r="R31" s="9">
        <f>IF(A31="","",IF(AND(OR(L31="Watching",L31="Preparing",L31="Submitted"),J31&lt;&gt;"No bid"),N(F31),0))</f>
      </c>
      <c r="S31" s="9">
        <f>IF(OR(A31="",O31="",F31=""),"",F31-O31)</f>
      </c>
    </row>
    <row r="32" spans="1:19" x14ac:dyDescent="0.25">
      <c r="Q32" s="8">
        <f>IF(OR(A32="",H32=""),"",IF(OR(L32="Watching",L32="Preparing"),H32-TODAY(),""))</f>
      </c>
      <c r="R32" s="9">
        <f>IF(A32="","",IF(AND(OR(L32="Watching",L32="Preparing",L32="Submitted"),J32&lt;&gt;"No bid"),N(F32),0))</f>
      </c>
      <c r="S32" s="9">
        <f>IF(OR(A32="",O32="",F32=""),"",F32-O32)</f>
      </c>
    </row>
    <row r="33" spans="1:19" x14ac:dyDescent="0.25">
      <c r="Q33" s="8">
        <f>IF(OR(A33="",H33=""),"",IF(OR(L33="Watching",L33="Preparing"),H33-TODAY(),""))</f>
      </c>
      <c r="R33" s="9">
        <f>IF(A33="","",IF(AND(OR(L33="Watching",L33="Preparing",L33="Submitted"),J33&lt;&gt;"No bid"),N(F33),0))</f>
      </c>
      <c r="S33" s="9">
        <f>IF(OR(A33="",O33="",F33=""),"",F33-O33)</f>
      </c>
    </row>
    <row r="34" spans="1:19" x14ac:dyDescent="0.25">
      <c r="Q34" s="8">
        <f>IF(OR(A34="",H34=""),"",IF(OR(L34="Watching",L34="Preparing"),H34-TODAY(),""))</f>
      </c>
      <c r="R34" s="9">
        <f>IF(A34="","",IF(AND(OR(L34="Watching",L34="Preparing",L34="Submitted"),J34&lt;&gt;"No bid"),N(F34),0))</f>
      </c>
      <c r="S34" s="9">
        <f>IF(OR(A34="",O34="",F34=""),"",F34-O34)</f>
      </c>
    </row>
    <row r="35" spans="1:19" x14ac:dyDescent="0.25">
      <c r="Q35" s="8">
        <f>IF(OR(A35="",H35=""),"",IF(OR(L35="Watching",L35="Preparing"),H35-TODAY(),""))</f>
      </c>
      <c r="R35" s="9">
        <f>IF(A35="","",IF(AND(OR(L35="Watching",L35="Preparing",L35="Submitted"),J35&lt;&gt;"No bid"),N(F35),0))</f>
      </c>
      <c r="S35" s="9">
        <f>IF(OR(A35="",O35="",F35=""),"",F35-O35)</f>
      </c>
    </row>
    <row r="36" spans="1:19" x14ac:dyDescent="0.25">
      <c r="Q36" s="8">
        <f>IF(OR(A36="",H36=""),"",IF(OR(L36="Watching",L36="Preparing"),H36-TODAY(),""))</f>
      </c>
      <c r="R36" s="9">
        <f>IF(A36="","",IF(AND(OR(L36="Watching",L36="Preparing",L36="Submitted"),J36&lt;&gt;"No bid"),N(F36),0))</f>
      </c>
      <c r="S36" s="9">
        <f>IF(OR(A36="",O36="",F36=""),"",F36-O36)</f>
      </c>
    </row>
    <row r="37" spans="1:19" x14ac:dyDescent="0.25">
      <c r="Q37" s="8">
        <f>IF(OR(A37="",H37=""),"",IF(OR(L37="Watching",L37="Preparing"),H37-TODAY(),""))</f>
      </c>
      <c r="R37" s="9">
        <f>IF(A37="","",IF(AND(OR(L37="Watching",L37="Preparing",L37="Submitted"),J37&lt;&gt;"No bid"),N(F37),0))</f>
      </c>
      <c r="S37" s="9">
        <f>IF(OR(A37="",O37="",F37=""),"",F37-O37)</f>
      </c>
    </row>
    <row r="38" spans="1:19" x14ac:dyDescent="0.25">
      <c r="Q38" s="8">
        <f>IF(OR(A38="",H38=""),"",IF(OR(L38="Watching",L38="Preparing"),H38-TODAY(),""))</f>
      </c>
      <c r="R38" s="9">
        <f>IF(A38="","",IF(AND(OR(L38="Watching",L38="Preparing",L38="Submitted"),J38&lt;&gt;"No bid"),N(F38),0))</f>
      </c>
      <c r="S38" s="9">
        <f>IF(OR(A38="",O38="",F38=""),"",F38-O38)</f>
      </c>
    </row>
    <row r="39" spans="1:19" x14ac:dyDescent="0.25">
      <c r="Q39" s="8">
        <f>IF(OR(A39="",H39=""),"",IF(OR(L39="Watching",L39="Preparing"),H39-TODAY(),""))</f>
      </c>
      <c r="R39" s="9">
        <f>IF(A39="","",IF(AND(OR(L39="Watching",L39="Preparing",L39="Submitted"),J39&lt;&gt;"No bid"),N(F39),0))</f>
      </c>
      <c r="S39" s="9">
        <f>IF(OR(A39="",O39="",F39=""),"",F39-O39)</f>
      </c>
    </row>
    <row r="40" spans="1:19" x14ac:dyDescent="0.25">
      <c r="Q40" s="8">
        <f>IF(OR(A40="",H40=""),"",IF(OR(L40="Watching",L40="Preparing"),H40-TODAY(),""))</f>
      </c>
      <c r="R40" s="9">
        <f>IF(A40="","",IF(AND(OR(L40="Watching",L40="Preparing",L40="Submitted"),J40&lt;&gt;"No bid"),N(F40),0))</f>
      </c>
      <c r="S40" s="9">
        <f>IF(OR(A40="",O40="",F40=""),"",F40-O40)</f>
      </c>
    </row>
    <row r="41" spans="1:19" x14ac:dyDescent="0.25">
      <c r="Q41" s="8">
        <f>IF(OR(A41="",H41=""),"",IF(OR(L41="Watching",L41="Preparing"),H41-TODAY(),""))</f>
      </c>
      <c r="R41" s="9">
        <f>IF(A41="","",IF(AND(OR(L41="Watching",L41="Preparing",L41="Submitted"),J41&lt;&gt;"No bid"),N(F41),0))</f>
      </c>
      <c r="S41" s="9">
        <f>IF(OR(A41="",O41="",F41=""),"",F41-O41)</f>
      </c>
    </row>
    <row r="42" spans="1:19" x14ac:dyDescent="0.25">
      <c r="Q42" s="8">
        <f>IF(OR(A42="",H42=""),"",IF(OR(L42="Watching",L42="Preparing"),H42-TODAY(),""))</f>
      </c>
      <c r="R42" s="9">
        <f>IF(A42="","",IF(AND(OR(L42="Watching",L42="Preparing",L42="Submitted"),J42&lt;&gt;"No bid"),N(F42),0))</f>
      </c>
      <c r="S42" s="9">
        <f>IF(OR(A42="",O42="",F42=""),"",F42-O42)</f>
      </c>
    </row>
    <row r="43" spans="1:19" x14ac:dyDescent="0.25">
      <c r="Q43" s="8">
        <f>IF(OR(A43="",H43=""),"",IF(OR(L43="Watching",L43="Preparing"),H43-TODAY(),""))</f>
      </c>
      <c r="R43" s="9">
        <f>IF(A43="","",IF(AND(OR(L43="Watching",L43="Preparing",L43="Submitted"),J43&lt;&gt;"No bid"),N(F43),0))</f>
      </c>
      <c r="S43" s="9">
        <f>IF(OR(A43="",O43="",F43=""),"",F43-O43)</f>
      </c>
    </row>
    <row r="44" spans="1:19" x14ac:dyDescent="0.25">
      <c r="Q44" s="8">
        <f>IF(OR(A44="",H44=""),"",IF(OR(L44="Watching",L44="Preparing"),H44-TODAY(),""))</f>
      </c>
      <c r="R44" s="9">
        <f>IF(A44="","",IF(AND(OR(L44="Watching",L44="Preparing",L44="Submitted"),J44&lt;&gt;"No bid"),N(F44),0))</f>
      </c>
      <c r="S44" s="9">
        <f>IF(OR(A44="",O44="",F44=""),"",F44-O44)</f>
      </c>
    </row>
    <row r="45" spans="1:19" x14ac:dyDescent="0.25">
      <c r="Q45" s="8">
        <f>IF(OR(A45="",H45=""),"",IF(OR(L45="Watching",L45="Preparing"),H45-TODAY(),""))</f>
      </c>
      <c r="R45" s="9">
        <f>IF(A45="","",IF(AND(OR(L45="Watching",L45="Preparing",L45="Submitted"),J45&lt;&gt;"No bid"),N(F45),0))</f>
      </c>
      <c r="S45" s="9">
        <f>IF(OR(A45="",O45="",F45=""),"",F45-O45)</f>
      </c>
    </row>
    <row r="46" spans="1:19" x14ac:dyDescent="0.25">
      <c r="Q46" s="8">
        <f>IF(OR(A46="",H46=""),"",IF(OR(L46="Watching",L46="Preparing"),H46-TODAY(),""))</f>
      </c>
      <c r="R46" s="9">
        <f>IF(A46="","",IF(AND(OR(L46="Watching",L46="Preparing",L46="Submitted"),J46&lt;&gt;"No bid"),N(F46),0))</f>
      </c>
      <c r="S46" s="9">
        <f>IF(OR(A46="",O46="",F46=""),"",F46-O46)</f>
      </c>
    </row>
    <row r="47" spans="1:19" x14ac:dyDescent="0.25">
      <c r="Q47" s="8">
        <f>IF(OR(A47="",H47=""),"",IF(OR(L47="Watching",L47="Preparing"),H47-TODAY(),""))</f>
      </c>
      <c r="R47" s="9">
        <f>IF(A47="","",IF(AND(OR(L47="Watching",L47="Preparing",L47="Submitted"),J47&lt;&gt;"No bid"),N(F47),0))</f>
      </c>
      <c r="S47" s="9">
        <f>IF(OR(A47="",O47="",F47=""),"",F47-O47)</f>
      </c>
    </row>
    <row r="48" spans="1:19" x14ac:dyDescent="0.25">
      <c r="Q48" s="8">
        <f>IF(OR(A48="",H48=""),"",IF(OR(L48="Watching",L48="Preparing"),H48-TODAY(),""))</f>
      </c>
      <c r="R48" s="9">
        <f>IF(A48="","",IF(AND(OR(L48="Watching",L48="Preparing",L48="Submitted"),J48&lt;&gt;"No bid"),N(F48),0))</f>
      </c>
      <c r="S48" s="9">
        <f>IF(OR(A48="",O48="",F48=""),"",F48-O48)</f>
      </c>
    </row>
    <row r="49" spans="1:19" x14ac:dyDescent="0.25">
      <c r="Q49" s="8">
        <f>IF(OR(A49="",H49=""),"",IF(OR(L49="Watching",L49="Preparing"),H49-TODAY(),""))</f>
      </c>
      <c r="R49" s="9">
        <f>IF(A49="","",IF(AND(OR(L49="Watching",L49="Preparing",L49="Submitted"),J49&lt;&gt;"No bid"),N(F49),0))</f>
      </c>
      <c r="S49" s="9">
        <f>IF(OR(A49="",O49="",F49=""),"",F49-O49)</f>
      </c>
    </row>
    <row r="51" spans="1:1" s="2" customFormat="1" x14ac:dyDescent="0.25">
      <c r="A51" s="2" t="s">
        <v>11</v>
      </c>
    </row>
  </sheetData>
  <dataValidations count="6">
    <dataValidation type="list" allowBlank="1" sqref="B10:B49">
      <formula1>"GETS,Client or invitation,Other tender site,Other"</formula1>
    </dataValidation>
    <dataValidation type="list" allowBlank="1" sqref="B5:B49">
      <formula1>"GETS,Client or invitation,Other tender site,Other"</formula1>
    </dataValidation>
    <dataValidation type="list" allowBlank="1" sqref="J10:J49">
      <formula1>"Undecided,Bid,No bid"</formula1>
    </dataValidation>
    <dataValidation type="list" allowBlank="1" sqref="J5:J49">
      <formula1>"Undecided,Bid,No bid"</formula1>
    </dataValidation>
    <dataValidation type="list" allowBlank="1" sqref="L10:L49">
      <formula1>"Watching,Preparing,Submitted,Won,Lost,Withdrawn,Not awarded"</formula1>
    </dataValidation>
    <dataValidation type="list" allowBlank="1" sqref="L5:L49">
      <formula1>"Watching,Preparing,Submitted,Won,Lost,Withdrawn,Not awarded"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Tenders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2026-11-03T02:47:22Z</dcterms:created>
  <dcterms:modified xsi:type="dcterms:W3CDTF">2026-11-03T02:47:22Z</dcterms:modified>
</cp:coreProperties>
</file>