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s" state="visible" r:id="rId4"/>
    <sheet sheetId="2" name="Measurement" state="visible" r:id="rId5"/>
    <sheet sheetId="3" name="Claim lines" state="visible" r:id="rId6"/>
  </sheets>
  <calcPr calcId="171027" fullCalcOnLoad="1"/>
</workbook>
</file>

<file path=xl/sharedStrings.xml><?xml version="1.0" encoding="utf-8"?>
<sst xmlns="http://schemas.openxmlformats.org/spreadsheetml/2006/main" count="108" uniqueCount="72">
  <si>
    <t>ITEMS</t>
  </si>
  <si>
    <t>The contract items, with quantities and rates. Item IDs (IT-001) join every sheet. Type or paste into the white columns; the shaded ones are formulas. Example rows are made up.</t>
  </si>
  <si>
    <t>Item ID</t>
  </si>
  <si>
    <t>Description</t>
  </si>
  <si>
    <t>Unit</t>
  </si>
  <si>
    <t>Contract qty</t>
  </si>
  <si>
    <t>Rate</t>
  </si>
  <si>
    <t>Programme start</t>
  </si>
  <si>
    <t>Programme finish</t>
  </si>
  <si>
    <t>Contract value</t>
  </si>
  <si>
    <t>Measured qty to date</t>
  </si>
  <si>
    <t>% complete</t>
  </si>
  <si>
    <t>Value to date</t>
  </si>
  <si>
    <t>Claimed to date (claim lines)</t>
  </si>
  <si>
    <t>Measured, not yet claimed</t>
  </si>
  <si>
    <t>IT-001</t>
  </si>
  <si>
    <t>Foundations and slab</t>
  </si>
  <si>
    <t>m²</t>
  </si>
  <si>
    <t>IT-002</t>
  </si>
  <si>
    <t>Wall and roof framing</t>
  </si>
  <si>
    <t>IT-003</t>
  </si>
  <si>
    <t>Roofing</t>
  </si>
  <si>
    <t>IT-004</t>
  </si>
  <si>
    <t>Electrical rough-in</t>
  </si>
  <si>
    <t>each</t>
  </si>
  <si>
    <t>IT-005</t>
  </si>
  <si>
    <t>Cladding</t>
  </si>
  <si>
    <t>Free template from Black Creek Solutions (blackcreek.co.nz). Information, not legal advice. Check it against your contract before you use it.</t>
  </si>
  <si>
    <t>MEASUREMENT</t>
  </si>
  <si>
    <t>One row per measurement: the quantity measured that time. The diary ID and photo references back it up. Type or paste into the white columns; the shaded ones are formulas. Example rows are made up.</t>
  </si>
  <si>
    <t>Measurement ID</t>
  </si>
  <si>
    <t>Date</t>
  </si>
  <si>
    <t>Qty measured</t>
  </si>
  <si>
    <t>Area or location</t>
  </si>
  <si>
    <t>Diary ID</t>
  </si>
  <si>
    <t>Photo refs</t>
  </si>
  <si>
    <t>Measured by</t>
  </si>
  <si>
    <t>Notes</t>
  </si>
  <si>
    <t>Rate (from Items)</t>
  </si>
  <si>
    <t>Value measured</t>
  </si>
  <si>
    <t>M-001</t>
  </si>
  <si>
    <t>Blocks A and B</t>
  </si>
  <si>
    <t>D-001</t>
  </si>
  <si>
    <t>P-0101</t>
  </si>
  <si>
    <t>Sample site engineer</t>
  </si>
  <si>
    <t>M-002</t>
  </si>
  <si>
    <t>Level 1, blocks A and B</t>
  </si>
  <si>
    <t>D-004</t>
  </si>
  <si>
    <t>P-0144</t>
  </si>
  <si>
    <t>M-003</t>
  </si>
  <si>
    <t>Roof, block A</t>
  </si>
  <si>
    <t>D-006</t>
  </si>
  <si>
    <t>P-0160</t>
  </si>
  <si>
    <t>M-004</t>
  </si>
  <si>
    <t>Units 1 and 2</t>
  </si>
  <si>
    <t>P-0161</t>
  </si>
  <si>
    <t>M-005</t>
  </si>
  <si>
    <t>Block B</t>
  </si>
  <si>
    <t>D-008</t>
  </si>
  <si>
    <t>P-0175</t>
  </si>
  <si>
    <t>M-006</t>
  </si>
  <si>
    <t>CLAIM LINES</t>
  </si>
  <si>
    <t>One row per line of each claim, with the measurements behind it. Exported by the progress measurement sheet. Type or paste into the white columns; the shaded ones are formulas. Example rows are made up.</t>
  </si>
  <si>
    <t>Claim no</t>
  </si>
  <si>
    <t>Previously claimed</t>
  </si>
  <si>
    <t>This claim</t>
  </si>
  <si>
    <t>Measurement IDs</t>
  </si>
  <si>
    <t>Measurement named</t>
  </si>
  <si>
    <t>Check: to date less before less this claim (0)</t>
  </si>
  <si>
    <t>PC-01</t>
  </si>
  <si>
    <t>PC-02</t>
  </si>
  <si>
    <t>M-002, M-003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</si>
</sst>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4" fontId="0" fillId="3" borderId="0" xfId="0" applyNumberFormat="1" applyFill="1"/>
    <xf numFmtId="0" fontId="0" fillId="3" borderId="0" xfId="0" applyFill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3" customWidth="1"/>
    <col min="3" max="3" width="11" customWidth="1"/>
    <col min="4" max="4" width="14" customWidth="1"/>
    <col min="5" max="5" width="11" customWidth="1"/>
    <col min="6" max="6" width="17" customWidth="1"/>
    <col min="7" max="7" width="18" customWidth="1"/>
    <col min="8" max="8" width="16" customWidth="1"/>
    <col min="9" max="9" width="22" customWidth="1"/>
    <col min="10" max="10" width="12" customWidth="1"/>
    <col min="11" max="11" width="15" customWidth="1"/>
    <col min="12" max="12" width="31" customWidth="1"/>
    <col min="13" max="13" width="27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3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x14ac:dyDescent="0.25">
      <c r="A5" t="s">
        <v>15</v>
      </c>
      <c r="B5" t="s">
        <v>16</v>
      </c>
      <c r="C5" t="s">
        <v>17</v>
      </c>
      <c r="D5">
        <v>420</v>
      </c>
      <c r="E5">
        <v>185</v>
      </c>
      <c r="F5" s="5">
        <v>46266</v>
      </c>
      <c r="G5" s="5">
        <v>46295</v>
      </c>
      <c r="H5" s="6">
        <f>IF(A5="","",ROUND(D5*E5,2))</f>
      </c>
      <c r="I5" s="7">
        <f>IF(A5="","",SUMIFS('Measurement'!$D:$D,'Measurement'!$C:$C,A5))</f>
      </c>
      <c r="J5" s="8">
        <f>IF(OR(A5="",N(D5)=0),"",I5/D5)</f>
      </c>
      <c r="K5" s="6">
        <f>IF(A5="","",ROUND(I5*E5,2))</f>
      </c>
      <c r="L5" s="6">
        <f>IF(A5="","",SUMIFS('Claim lines'!$G:$G,'Claim lines'!$B:$B,A5))</f>
      </c>
      <c r="M5" s="6">
        <f>IF(A5="","",K5-L5)</f>
      </c>
    </row>
    <row r="6" spans="1:13" x14ac:dyDescent="0.25">
      <c r="A6" t="s">
        <v>18</v>
      </c>
      <c r="B6" t="s">
        <v>19</v>
      </c>
      <c r="C6" t="s">
        <v>17</v>
      </c>
      <c r="D6">
        <v>860</v>
      </c>
      <c r="E6">
        <v>95</v>
      </c>
      <c r="F6" s="5">
        <v>46296</v>
      </c>
      <c r="G6" s="5">
        <v>46346</v>
      </c>
      <c r="H6" s="6">
        <f>IF(A6="","",ROUND(D6*E6,2))</f>
      </c>
      <c r="I6" s="7">
        <f>IF(A6="","",SUMIFS('Measurement'!$D:$D,'Measurement'!$C:$C,A6))</f>
      </c>
      <c r="J6" s="8">
        <f>IF(OR(A6="",N(D6)=0),"",I6/D6)</f>
      </c>
      <c r="K6" s="6">
        <f>IF(A6="","",ROUND(I6*E6,2))</f>
      </c>
      <c r="L6" s="6">
        <f>IF(A6="","",SUMIFS('Claim lines'!$G:$G,'Claim lines'!$B:$B,A6))</f>
      </c>
      <c r="M6" s="6">
        <f>IF(A6="","",K6-L6)</f>
      </c>
    </row>
    <row r="7" spans="1:13" x14ac:dyDescent="0.25">
      <c r="A7" t="s">
        <v>20</v>
      </c>
      <c r="B7" t="s">
        <v>21</v>
      </c>
      <c r="C7" t="s">
        <v>17</v>
      </c>
      <c r="D7">
        <v>380</v>
      </c>
      <c r="E7">
        <v>120</v>
      </c>
      <c r="F7" s="5">
        <v>46328</v>
      </c>
      <c r="G7" s="5">
        <v>46353</v>
      </c>
      <c r="H7" s="6">
        <f>IF(A7="","",ROUND(D7*E7,2))</f>
      </c>
      <c r="I7" s="7">
        <f>IF(A7="","",SUMIFS('Measurement'!$D:$D,'Measurement'!$C:$C,A7))</f>
      </c>
      <c r="J7" s="8">
        <f>IF(OR(A7="",N(D7)=0),"",I7/D7)</f>
      </c>
      <c r="K7" s="6">
        <f>IF(A7="","",ROUND(I7*E7,2))</f>
      </c>
      <c r="L7" s="6">
        <f>IF(A7="","",SUMIFS('Claim lines'!$G:$G,'Claim lines'!$B:$B,A7))</f>
      </c>
      <c r="M7" s="6">
        <f>IF(A7="","",K7-L7)</f>
      </c>
    </row>
    <row r="8" spans="1:13" x14ac:dyDescent="0.25">
      <c r="A8" t="s">
        <v>22</v>
      </c>
      <c r="B8" t="s">
        <v>23</v>
      </c>
      <c r="C8" t="s">
        <v>24</v>
      </c>
      <c r="D8">
        <v>6</v>
      </c>
      <c r="E8">
        <v>9500</v>
      </c>
      <c r="F8" s="5">
        <v>46314</v>
      </c>
      <c r="G8" s="5">
        <v>46360</v>
      </c>
      <c r="H8" s="6">
        <f>IF(A8="","",ROUND(D8*E8,2))</f>
      </c>
      <c r="I8" s="7">
        <f>IF(A8="","",SUMIFS('Measurement'!$D:$D,'Measurement'!$C:$C,A8))</f>
      </c>
      <c r="J8" s="8">
        <f>IF(OR(A8="",N(D8)=0),"",I8/D8)</f>
      </c>
      <c r="K8" s="6">
        <f>IF(A8="","",ROUND(I8*E8,2))</f>
      </c>
      <c r="L8" s="6">
        <f>IF(A8="","",SUMIFS('Claim lines'!$G:$G,'Claim lines'!$B:$B,A8))</f>
      </c>
      <c r="M8" s="6">
        <f>IF(A8="","",K8-L8)</f>
      </c>
    </row>
    <row r="9" spans="1:13" x14ac:dyDescent="0.25">
      <c r="A9" t="s">
        <v>25</v>
      </c>
      <c r="B9" t="s">
        <v>26</v>
      </c>
      <c r="C9" t="s">
        <v>17</v>
      </c>
      <c r="D9">
        <v>640</v>
      </c>
      <c r="E9">
        <v>140</v>
      </c>
      <c r="F9" s="5">
        <v>46342</v>
      </c>
      <c r="G9" s="5">
        <v>46374</v>
      </c>
      <c r="H9" s="6">
        <f>IF(A9="","",ROUND(D9*E9,2))</f>
      </c>
      <c r="I9" s="7">
        <f>IF(A9="","",SUMIFS('Measurement'!$D:$D,'Measurement'!$C:$C,A9))</f>
      </c>
      <c r="J9" s="8">
        <f>IF(OR(A9="",N(D9)=0),"",I9/D9)</f>
      </c>
      <c r="K9" s="6">
        <f>IF(A9="","",ROUND(I9*E9,2))</f>
      </c>
      <c r="L9" s="6">
        <f>IF(A9="","",SUMIFS('Claim lines'!$G:$G,'Claim lines'!$B:$B,A9))</f>
      </c>
      <c r="M9" s="6">
        <f>IF(A9="","",K9-L9)</f>
      </c>
    </row>
    <row r="10" spans="1:13" x14ac:dyDescent="0.25">
      <c r="H10" s="6">
        <f>IF(A10="","",ROUND(D10*E10,2))</f>
      </c>
      <c r="I10" s="7">
        <f>IF(A10="","",SUMIFS('Measurement'!$D:$D,'Measurement'!$C:$C,A10))</f>
      </c>
      <c r="J10" s="8">
        <f>IF(OR(A10="",N(D10)=0),"",I10/D10)</f>
      </c>
      <c r="K10" s="6">
        <f>IF(A10="","",ROUND(I10*E10,2))</f>
      </c>
      <c r="L10" s="6">
        <f>IF(A10="","",SUMIFS('Claim lines'!$G:$G,'Claim lines'!$B:$B,A10))</f>
      </c>
      <c r="M10" s="6">
        <f>IF(A10="","",K10-L10)</f>
      </c>
    </row>
    <row r="11" spans="1:13" x14ac:dyDescent="0.25">
      <c r="H11" s="6">
        <f>IF(A11="","",ROUND(D11*E11,2))</f>
      </c>
      <c r="I11" s="7">
        <f>IF(A11="","",SUMIFS('Measurement'!$D:$D,'Measurement'!$C:$C,A11))</f>
      </c>
      <c r="J11" s="8">
        <f>IF(OR(A11="",N(D11)=0),"",I11/D11)</f>
      </c>
      <c r="K11" s="6">
        <f>IF(A11="","",ROUND(I11*E11,2))</f>
      </c>
      <c r="L11" s="6">
        <f>IF(A11="","",SUMIFS('Claim lines'!$G:$G,'Claim lines'!$B:$B,A11))</f>
      </c>
      <c r="M11" s="6">
        <f>IF(A11="","",K11-L11)</f>
      </c>
    </row>
    <row r="12" spans="1:13" x14ac:dyDescent="0.25">
      <c r="H12" s="6">
        <f>IF(A12="","",ROUND(D12*E12,2))</f>
      </c>
      <c r="I12" s="7">
        <f>IF(A12="","",SUMIFS('Measurement'!$D:$D,'Measurement'!$C:$C,A12))</f>
      </c>
      <c r="J12" s="8">
        <f>IF(OR(A12="",N(D12)=0),"",I12/D12)</f>
      </c>
      <c r="K12" s="6">
        <f>IF(A12="","",ROUND(I12*E12,2))</f>
      </c>
      <c r="L12" s="6">
        <f>IF(A12="","",SUMIFS('Claim lines'!$G:$G,'Claim lines'!$B:$B,A12))</f>
      </c>
      <c r="M12" s="6">
        <f>IF(A12="","",K12-L12)</f>
      </c>
    </row>
    <row r="13" spans="1:13" x14ac:dyDescent="0.25">
      <c r="H13" s="6">
        <f>IF(A13="","",ROUND(D13*E13,2))</f>
      </c>
      <c r="I13" s="7">
        <f>IF(A13="","",SUMIFS('Measurement'!$D:$D,'Measurement'!$C:$C,A13))</f>
      </c>
      <c r="J13" s="8">
        <f>IF(OR(A13="",N(D13)=0),"",I13/D13)</f>
      </c>
      <c r="K13" s="6">
        <f>IF(A13="","",ROUND(I13*E13,2))</f>
      </c>
      <c r="L13" s="6">
        <f>IF(A13="","",SUMIFS('Claim lines'!$G:$G,'Claim lines'!$B:$B,A13))</f>
      </c>
      <c r="M13" s="6">
        <f>IF(A13="","",K13-L13)</f>
      </c>
    </row>
    <row r="14" spans="1:13" x14ac:dyDescent="0.25">
      <c r="H14" s="6">
        <f>IF(A14="","",ROUND(D14*E14,2))</f>
      </c>
      <c r="I14" s="7">
        <f>IF(A14="","",SUMIFS('Measurement'!$D:$D,'Measurement'!$C:$C,A14))</f>
      </c>
      <c r="J14" s="8">
        <f>IF(OR(A14="",N(D14)=0),"",I14/D14)</f>
      </c>
      <c r="K14" s="6">
        <f>IF(A14="","",ROUND(I14*E14,2))</f>
      </c>
      <c r="L14" s="6">
        <f>IF(A14="","",SUMIFS('Claim lines'!$G:$G,'Claim lines'!$B:$B,A14))</f>
      </c>
      <c r="M14" s="6">
        <f>IF(A14="","",K14-L14)</f>
      </c>
    </row>
    <row r="15" spans="1:13" x14ac:dyDescent="0.25">
      <c r="H15" s="6">
        <f>IF(A15="","",ROUND(D15*E15,2))</f>
      </c>
      <c r="I15" s="7">
        <f>IF(A15="","",SUMIFS('Measurement'!$D:$D,'Measurement'!$C:$C,A15))</f>
      </c>
      <c r="J15" s="8">
        <f>IF(OR(A15="",N(D15)=0),"",I15/D15)</f>
      </c>
      <c r="K15" s="6">
        <f>IF(A15="","",ROUND(I15*E15,2))</f>
      </c>
      <c r="L15" s="6">
        <f>IF(A15="","",SUMIFS('Claim lines'!$G:$G,'Claim lines'!$B:$B,A15))</f>
      </c>
      <c r="M15" s="6">
        <f>IF(A15="","",K15-L15)</f>
      </c>
    </row>
    <row r="16" spans="1:13" x14ac:dyDescent="0.25">
      <c r="H16" s="6">
        <f>IF(A16="","",ROUND(D16*E16,2))</f>
      </c>
      <c r="I16" s="7">
        <f>IF(A16="","",SUMIFS('Measurement'!$D:$D,'Measurement'!$C:$C,A16))</f>
      </c>
      <c r="J16" s="8">
        <f>IF(OR(A16="",N(D16)=0),"",I16/D16)</f>
      </c>
      <c r="K16" s="6">
        <f>IF(A16="","",ROUND(I16*E16,2))</f>
      </c>
      <c r="L16" s="6">
        <f>IF(A16="","",SUMIFS('Claim lines'!$G:$G,'Claim lines'!$B:$B,A16))</f>
      </c>
      <c r="M16" s="6">
        <f>IF(A16="","",K16-L16)</f>
      </c>
    </row>
    <row r="17" spans="1:13" x14ac:dyDescent="0.25">
      <c r="H17" s="6">
        <f>IF(A17="","",ROUND(D17*E17,2))</f>
      </c>
      <c r="I17" s="7">
        <f>IF(A17="","",SUMIFS('Measurement'!$D:$D,'Measurement'!$C:$C,A17))</f>
      </c>
      <c r="J17" s="8">
        <f>IF(OR(A17="",N(D17)=0),"",I17/D17)</f>
      </c>
      <c r="K17" s="6">
        <f>IF(A17="","",ROUND(I17*E17,2))</f>
      </c>
      <c r="L17" s="6">
        <f>IF(A17="","",SUMIFS('Claim lines'!$G:$G,'Claim lines'!$B:$B,A17))</f>
      </c>
      <c r="M17" s="6">
        <f>IF(A17="","",K17-L17)</f>
      </c>
    </row>
    <row r="18" spans="1:13" x14ac:dyDescent="0.25">
      <c r="H18" s="6">
        <f>IF(A18="","",ROUND(D18*E18,2))</f>
      </c>
      <c r="I18" s="7">
        <f>IF(A18="","",SUMIFS('Measurement'!$D:$D,'Measurement'!$C:$C,A18))</f>
      </c>
      <c r="J18" s="8">
        <f>IF(OR(A18="",N(D18)=0),"",I18/D18)</f>
      </c>
      <c r="K18" s="6">
        <f>IF(A18="","",ROUND(I18*E18,2))</f>
      </c>
      <c r="L18" s="6">
        <f>IF(A18="","",SUMIFS('Claim lines'!$G:$G,'Claim lines'!$B:$B,A18))</f>
      </c>
      <c r="M18" s="6">
        <f>IF(A18="","",K18-L18)</f>
      </c>
    </row>
    <row r="19" spans="1:13" x14ac:dyDescent="0.25">
      <c r="H19" s="6">
        <f>IF(A19="","",ROUND(D19*E19,2))</f>
      </c>
      <c r="I19" s="7">
        <f>IF(A19="","",SUMIFS('Measurement'!$D:$D,'Measurement'!$C:$C,A19))</f>
      </c>
      <c r="J19" s="8">
        <f>IF(OR(A19="",N(D19)=0),"",I19/D19)</f>
      </c>
      <c r="K19" s="6">
        <f>IF(A19="","",ROUND(I19*E19,2))</f>
      </c>
      <c r="L19" s="6">
        <f>IF(A19="","",SUMIFS('Claim lines'!$G:$G,'Claim lines'!$B:$B,A19))</f>
      </c>
      <c r="M19" s="6">
        <f>IF(A19="","",K19-L19)</f>
      </c>
    </row>
    <row r="20" spans="1:13" x14ac:dyDescent="0.25">
      <c r="H20" s="6">
        <f>IF(A20="","",ROUND(D20*E20,2))</f>
      </c>
      <c r="I20" s="7">
        <f>IF(A20="","",SUMIFS('Measurement'!$D:$D,'Measurement'!$C:$C,A20))</f>
      </c>
      <c r="J20" s="8">
        <f>IF(OR(A20="",N(D20)=0),"",I20/D20)</f>
      </c>
      <c r="K20" s="6">
        <f>IF(A20="","",ROUND(I20*E20,2))</f>
      </c>
      <c r="L20" s="6">
        <f>IF(A20="","",SUMIFS('Claim lines'!$G:$G,'Claim lines'!$B:$B,A20))</f>
      </c>
      <c r="M20" s="6">
        <f>IF(A20="","",K20-L20)</f>
      </c>
    </row>
    <row r="21" spans="1:13" x14ac:dyDescent="0.25">
      <c r="H21" s="6">
        <f>IF(A21="","",ROUND(D21*E21,2))</f>
      </c>
      <c r="I21" s="7">
        <f>IF(A21="","",SUMIFS('Measurement'!$D:$D,'Measurement'!$C:$C,A21))</f>
      </c>
      <c r="J21" s="8">
        <f>IF(OR(A21="",N(D21)=0),"",I21/D21)</f>
      </c>
      <c r="K21" s="6">
        <f>IF(A21="","",ROUND(I21*E21,2))</f>
      </c>
      <c r="L21" s="6">
        <f>IF(A21="","",SUMIFS('Claim lines'!$G:$G,'Claim lines'!$B:$B,A21))</f>
      </c>
      <c r="M21" s="6">
        <f>IF(A21="","",K21-L21)</f>
      </c>
    </row>
    <row r="22" spans="1:13" x14ac:dyDescent="0.25">
      <c r="H22" s="6">
        <f>IF(A22="","",ROUND(D22*E22,2))</f>
      </c>
      <c r="I22" s="7">
        <f>IF(A22="","",SUMIFS('Measurement'!$D:$D,'Measurement'!$C:$C,A22))</f>
      </c>
      <c r="J22" s="8">
        <f>IF(OR(A22="",N(D22)=0),"",I22/D22)</f>
      </c>
      <c r="K22" s="6">
        <f>IF(A22="","",ROUND(I22*E22,2))</f>
      </c>
      <c r="L22" s="6">
        <f>IF(A22="","",SUMIFS('Claim lines'!$G:$G,'Claim lines'!$B:$B,A22))</f>
      </c>
      <c r="M22" s="6">
        <f>IF(A22="","",K22-L22)</f>
      </c>
    </row>
    <row r="23" spans="1:13" x14ac:dyDescent="0.25">
      <c r="H23" s="6">
        <f>IF(A23="","",ROUND(D23*E23,2))</f>
      </c>
      <c r="I23" s="7">
        <f>IF(A23="","",SUMIFS('Measurement'!$D:$D,'Measurement'!$C:$C,A23))</f>
      </c>
      <c r="J23" s="8">
        <f>IF(OR(A23="",N(D23)=0),"",I23/D23)</f>
      </c>
      <c r="K23" s="6">
        <f>IF(A23="","",ROUND(I23*E23,2))</f>
      </c>
      <c r="L23" s="6">
        <f>IF(A23="","",SUMIFS('Claim lines'!$G:$G,'Claim lines'!$B:$B,A23))</f>
      </c>
      <c r="M23" s="6">
        <f>IF(A23="","",K23-L23)</f>
      </c>
    </row>
    <row r="24" spans="1:13" x14ac:dyDescent="0.25">
      <c r="H24" s="6">
        <f>IF(A24="","",ROUND(D24*E24,2))</f>
      </c>
      <c r="I24" s="7">
        <f>IF(A24="","",SUMIFS('Measurement'!$D:$D,'Measurement'!$C:$C,A24))</f>
      </c>
      <c r="J24" s="8">
        <f>IF(OR(A24="",N(D24)=0),"",I24/D24)</f>
      </c>
      <c r="K24" s="6">
        <f>IF(A24="","",ROUND(I24*E24,2))</f>
      </c>
      <c r="L24" s="6">
        <f>IF(A24="","",SUMIFS('Claim lines'!$G:$G,'Claim lines'!$B:$B,A24))</f>
      </c>
      <c r="M24" s="6">
        <f>IF(A24="","",K24-L24)</f>
      </c>
    </row>
    <row r="25" spans="1:13" x14ac:dyDescent="0.25">
      <c r="H25" s="6">
        <f>IF(A25="","",ROUND(D25*E25,2))</f>
      </c>
      <c r="I25" s="7">
        <f>IF(A25="","",SUMIFS('Measurement'!$D:$D,'Measurement'!$C:$C,A25))</f>
      </c>
      <c r="J25" s="8">
        <f>IF(OR(A25="",N(D25)=0),"",I25/D25)</f>
      </c>
      <c r="K25" s="6">
        <f>IF(A25="","",ROUND(I25*E25,2))</f>
      </c>
      <c r="L25" s="6">
        <f>IF(A25="","",SUMIFS('Claim lines'!$G:$G,'Claim lines'!$B:$B,A25))</f>
      </c>
      <c r="M25" s="6">
        <f>IF(A25="","",K25-L25)</f>
      </c>
    </row>
    <row r="26" spans="1:13" x14ac:dyDescent="0.25">
      <c r="H26" s="6">
        <f>IF(A26="","",ROUND(D26*E26,2))</f>
      </c>
      <c r="I26" s="7">
        <f>IF(A26="","",SUMIFS('Measurement'!$D:$D,'Measurement'!$C:$C,A26))</f>
      </c>
      <c r="J26" s="8">
        <f>IF(OR(A26="",N(D26)=0),"",I26/D26)</f>
      </c>
      <c r="K26" s="6">
        <f>IF(A26="","",ROUND(I26*E26,2))</f>
      </c>
      <c r="L26" s="6">
        <f>IF(A26="","",SUMIFS('Claim lines'!$G:$G,'Claim lines'!$B:$B,A26))</f>
      </c>
      <c r="M26" s="6">
        <f>IF(A26="","",K26-L26)</f>
      </c>
    </row>
    <row r="27" spans="1:13" x14ac:dyDescent="0.25">
      <c r="H27" s="6">
        <f>IF(A27="","",ROUND(D27*E27,2))</f>
      </c>
      <c r="I27" s="7">
        <f>IF(A27="","",SUMIFS('Measurement'!$D:$D,'Measurement'!$C:$C,A27))</f>
      </c>
      <c r="J27" s="8">
        <f>IF(OR(A27="",N(D27)=0),"",I27/D27)</f>
      </c>
      <c r="K27" s="6">
        <f>IF(A27="","",ROUND(I27*E27,2))</f>
      </c>
      <c r="L27" s="6">
        <f>IF(A27="","",SUMIFS('Claim lines'!$G:$G,'Claim lines'!$B:$B,A27))</f>
      </c>
      <c r="M27" s="6">
        <f>IF(A27="","",K27-L27)</f>
      </c>
    </row>
    <row r="28" spans="1:13" x14ac:dyDescent="0.25">
      <c r="H28" s="6">
        <f>IF(A28="","",ROUND(D28*E28,2))</f>
      </c>
      <c r="I28" s="7">
        <f>IF(A28="","",SUMIFS('Measurement'!$D:$D,'Measurement'!$C:$C,A28))</f>
      </c>
      <c r="J28" s="8">
        <f>IF(OR(A28="",N(D28)=0),"",I28/D28)</f>
      </c>
      <c r="K28" s="6">
        <f>IF(A28="","",ROUND(I28*E28,2))</f>
      </c>
      <c r="L28" s="6">
        <f>IF(A28="","",SUMIFS('Claim lines'!$G:$G,'Claim lines'!$B:$B,A28))</f>
      </c>
      <c r="M28" s="6">
        <f>IF(A28="","",K28-L28)</f>
      </c>
    </row>
    <row r="29" spans="1:13" x14ac:dyDescent="0.25">
      <c r="H29" s="6">
        <f>IF(A29="","",ROUND(D29*E29,2))</f>
      </c>
      <c r="I29" s="7">
        <f>IF(A29="","",SUMIFS('Measurement'!$D:$D,'Measurement'!$C:$C,A29))</f>
      </c>
      <c r="J29" s="8">
        <f>IF(OR(A29="",N(D29)=0),"",I29/D29)</f>
      </c>
      <c r="K29" s="6">
        <f>IF(A29="","",ROUND(I29*E29,2))</f>
      </c>
      <c r="L29" s="6">
        <f>IF(A29="","",SUMIFS('Claim lines'!$G:$G,'Claim lines'!$B:$B,A29))</f>
      </c>
      <c r="M29" s="6">
        <f>IF(A29="","",K29-L29)</f>
      </c>
    </row>
    <row r="30" spans="1:13" x14ac:dyDescent="0.25">
      <c r="H30" s="6">
        <f>IF(A30="","",ROUND(D30*E30,2))</f>
      </c>
      <c r="I30" s="7">
        <f>IF(A30="","",SUMIFS('Measurement'!$D:$D,'Measurement'!$C:$C,A30))</f>
      </c>
      <c r="J30" s="8">
        <f>IF(OR(A30="",N(D30)=0),"",I30/D30)</f>
      </c>
      <c r="K30" s="6">
        <f>IF(A30="","",ROUND(I30*E30,2))</f>
      </c>
      <c r="L30" s="6">
        <f>IF(A30="","",SUMIFS('Claim lines'!$G:$G,'Claim lines'!$B:$B,A30))</f>
      </c>
      <c r="M30" s="6">
        <f>IF(A30="","",K30-L30)</f>
      </c>
    </row>
    <row r="31" spans="1:13" x14ac:dyDescent="0.25">
      <c r="H31" s="6">
        <f>IF(A31="","",ROUND(D31*E31,2))</f>
      </c>
      <c r="I31" s="7">
        <f>IF(A31="","",SUMIFS('Measurement'!$D:$D,'Measurement'!$C:$C,A31))</f>
      </c>
      <c r="J31" s="8">
        <f>IF(OR(A31="",N(D31)=0),"",I31/D31)</f>
      </c>
      <c r="K31" s="6">
        <f>IF(A31="","",ROUND(I31*E31,2))</f>
      </c>
      <c r="L31" s="6">
        <f>IF(A31="","",SUMIFS('Claim lines'!$G:$G,'Claim lines'!$B:$B,A31))</f>
      </c>
      <c r="M31" s="6">
        <f>IF(A31="","",K31-L31)</f>
      </c>
    </row>
    <row r="32" spans="1:13" x14ac:dyDescent="0.25">
      <c r="H32" s="6">
        <f>IF(A32="","",ROUND(D32*E32,2))</f>
      </c>
      <c r="I32" s="7">
        <f>IF(A32="","",SUMIFS('Measurement'!$D:$D,'Measurement'!$C:$C,A32))</f>
      </c>
      <c r="J32" s="8">
        <f>IF(OR(A32="",N(D32)=0),"",I32/D32)</f>
      </c>
      <c r="K32" s="6">
        <f>IF(A32="","",ROUND(I32*E32,2))</f>
      </c>
      <c r="L32" s="6">
        <f>IF(A32="","",SUMIFS('Claim lines'!$G:$G,'Claim lines'!$B:$B,A32))</f>
      </c>
      <c r="M32" s="6">
        <f>IF(A32="","",K32-L32)</f>
      </c>
    </row>
    <row r="33" spans="1:13" x14ac:dyDescent="0.25">
      <c r="H33" s="6">
        <f>IF(A33="","",ROUND(D33*E33,2))</f>
      </c>
      <c r="I33" s="7">
        <f>IF(A33="","",SUMIFS('Measurement'!$D:$D,'Measurement'!$C:$C,A33))</f>
      </c>
      <c r="J33" s="8">
        <f>IF(OR(A33="",N(D33)=0),"",I33/D33)</f>
      </c>
      <c r="K33" s="6">
        <f>IF(A33="","",ROUND(I33*E33,2))</f>
      </c>
      <c r="L33" s="6">
        <f>IF(A33="","",SUMIFS('Claim lines'!$G:$G,'Claim lines'!$B:$B,A33))</f>
      </c>
      <c r="M33" s="6">
        <f>IF(A33="","",K33-L33)</f>
      </c>
    </row>
    <row r="34" spans="1:13" x14ac:dyDescent="0.25">
      <c r="H34" s="6">
        <f>IF(A34="","",ROUND(D34*E34,2))</f>
      </c>
      <c r="I34" s="7">
        <f>IF(A34="","",SUMIFS('Measurement'!$D:$D,'Measurement'!$C:$C,A34))</f>
      </c>
      <c r="J34" s="8">
        <f>IF(OR(A34="",N(D34)=0),"",I34/D34)</f>
      </c>
      <c r="K34" s="6">
        <f>IF(A34="","",ROUND(I34*E34,2))</f>
      </c>
      <c r="L34" s="6">
        <f>IF(A34="","",SUMIFS('Claim lines'!$G:$G,'Claim lines'!$B:$B,A34))</f>
      </c>
      <c r="M34" s="6">
        <f>IF(A34="","",K34-L34)</f>
      </c>
    </row>
    <row r="35" spans="1:13" x14ac:dyDescent="0.25">
      <c r="H35" s="6">
        <f>IF(A35="","",ROUND(D35*E35,2))</f>
      </c>
      <c r="I35" s="7">
        <f>IF(A35="","",SUMIFS('Measurement'!$D:$D,'Measurement'!$C:$C,A35))</f>
      </c>
      <c r="J35" s="8">
        <f>IF(OR(A35="",N(D35)=0),"",I35/D35)</f>
      </c>
      <c r="K35" s="6">
        <f>IF(A35="","",ROUND(I35*E35,2))</f>
      </c>
      <c r="L35" s="6">
        <f>IF(A35="","",SUMIFS('Claim lines'!$G:$G,'Claim lines'!$B:$B,A35))</f>
      </c>
      <c r="M35" s="6">
        <f>IF(A35="","",K35-L35)</f>
      </c>
    </row>
    <row r="36" spans="1:13" x14ac:dyDescent="0.25">
      <c r="H36" s="6">
        <f>IF(A36="","",ROUND(D36*E36,2))</f>
      </c>
      <c r="I36" s="7">
        <f>IF(A36="","",SUMIFS('Measurement'!$D:$D,'Measurement'!$C:$C,A36))</f>
      </c>
      <c r="J36" s="8">
        <f>IF(OR(A36="",N(D36)=0),"",I36/D36)</f>
      </c>
      <c r="K36" s="6">
        <f>IF(A36="","",ROUND(I36*E36,2))</f>
      </c>
      <c r="L36" s="6">
        <f>IF(A36="","",SUMIFS('Claim lines'!$G:$G,'Claim lines'!$B:$B,A36))</f>
      </c>
      <c r="M36" s="6">
        <f>IF(A36="","",K36-L36)</f>
      </c>
    </row>
    <row r="37" spans="1:13" x14ac:dyDescent="0.25">
      <c r="H37" s="6">
        <f>IF(A37="","",ROUND(D37*E37,2))</f>
      </c>
      <c r="I37" s="7">
        <f>IF(A37="","",SUMIFS('Measurement'!$D:$D,'Measurement'!$C:$C,A37))</f>
      </c>
      <c r="J37" s="8">
        <f>IF(OR(A37="",N(D37)=0),"",I37/D37)</f>
      </c>
      <c r="K37" s="6">
        <f>IF(A37="","",ROUND(I37*E37,2))</f>
      </c>
      <c r="L37" s="6">
        <f>IF(A37="","",SUMIFS('Claim lines'!$G:$G,'Claim lines'!$B:$B,A37))</f>
      </c>
      <c r="M37" s="6">
        <f>IF(A37="","",K37-L37)</f>
      </c>
    </row>
    <row r="38" spans="1:13" x14ac:dyDescent="0.25">
      <c r="H38" s="6">
        <f>IF(A38="","",ROUND(D38*E38,2))</f>
      </c>
      <c r="I38" s="7">
        <f>IF(A38="","",SUMIFS('Measurement'!$D:$D,'Measurement'!$C:$C,A38))</f>
      </c>
      <c r="J38" s="8">
        <f>IF(OR(A38="",N(D38)=0),"",I38/D38)</f>
      </c>
      <c r="K38" s="6">
        <f>IF(A38="","",ROUND(I38*E38,2))</f>
      </c>
      <c r="L38" s="6">
        <f>IF(A38="","",SUMIFS('Claim lines'!$G:$G,'Claim lines'!$B:$B,A38))</f>
      </c>
      <c r="M38" s="6">
        <f>IF(A38="","",K38-L38)</f>
      </c>
    </row>
    <row r="39" spans="1:13" x14ac:dyDescent="0.25">
      <c r="H39" s="6">
        <f>IF(A39="","",ROUND(D39*E39,2))</f>
      </c>
      <c r="I39" s="7">
        <f>IF(A39="","",SUMIFS('Measurement'!$D:$D,'Measurement'!$C:$C,A39))</f>
      </c>
      <c r="J39" s="8">
        <f>IF(OR(A39="",N(D39)=0),"",I39/D39)</f>
      </c>
      <c r="K39" s="6">
        <f>IF(A39="","",ROUND(I39*E39,2))</f>
      </c>
      <c r="L39" s="6">
        <f>IF(A39="","",SUMIFS('Claim lines'!$G:$G,'Claim lines'!$B:$B,A39))</f>
      </c>
      <c r="M39" s="6">
        <f>IF(A39="","",K39-L39)</f>
      </c>
    </row>
    <row r="40" spans="1:13" x14ac:dyDescent="0.25">
      <c r="H40" s="6">
        <f>IF(A40="","",ROUND(D40*E40,2))</f>
      </c>
      <c r="I40" s="7">
        <f>IF(A40="","",SUMIFS('Measurement'!$D:$D,'Measurement'!$C:$C,A40))</f>
      </c>
      <c r="J40" s="8">
        <f>IF(OR(A40="",N(D40)=0),"",I40/D40)</f>
      </c>
      <c r="K40" s="6">
        <f>IF(A40="","",ROUND(I40*E40,2))</f>
      </c>
      <c r="L40" s="6">
        <f>IF(A40="","",SUMIFS('Claim lines'!$G:$G,'Claim lines'!$B:$B,A40))</f>
      </c>
      <c r="M40" s="6">
        <f>IF(A40="","",K40-L40)</f>
      </c>
    </row>
    <row r="41" spans="1:13" x14ac:dyDescent="0.25">
      <c r="H41" s="6">
        <f>IF(A41="","",ROUND(D41*E41,2))</f>
      </c>
      <c r="I41" s="7">
        <f>IF(A41="","",SUMIFS('Measurement'!$D:$D,'Measurement'!$C:$C,A41))</f>
      </c>
      <c r="J41" s="8">
        <f>IF(OR(A41="",N(D41)=0),"",I41/D41)</f>
      </c>
      <c r="K41" s="6">
        <f>IF(A41="","",ROUND(I41*E41,2))</f>
      </c>
      <c r="L41" s="6">
        <f>IF(A41="","",SUMIFS('Claim lines'!$G:$G,'Claim lines'!$B:$B,A41))</f>
      </c>
      <c r="M41" s="6">
        <f>IF(A41="","",K41-L41)</f>
      </c>
    </row>
    <row r="42" spans="1:13" x14ac:dyDescent="0.25">
      <c r="H42" s="6">
        <f>IF(A42="","",ROUND(D42*E42,2))</f>
      </c>
      <c r="I42" s="7">
        <f>IF(A42="","",SUMIFS('Measurement'!$D:$D,'Measurement'!$C:$C,A42))</f>
      </c>
      <c r="J42" s="8">
        <f>IF(OR(A42="",N(D42)=0),"",I42/D42)</f>
      </c>
      <c r="K42" s="6">
        <f>IF(A42="","",ROUND(I42*E42,2))</f>
      </c>
      <c r="L42" s="6">
        <f>IF(A42="","",SUMIFS('Claim lines'!$G:$G,'Claim lines'!$B:$B,A42))</f>
      </c>
      <c r="M42" s="6">
        <f>IF(A42="","",K42-L42)</f>
      </c>
    </row>
    <row r="43" spans="1:13" x14ac:dyDescent="0.25">
      <c r="H43" s="6">
        <f>IF(A43="","",ROUND(D43*E43,2))</f>
      </c>
      <c r="I43" s="7">
        <f>IF(A43="","",SUMIFS('Measurement'!$D:$D,'Measurement'!$C:$C,A43))</f>
      </c>
      <c r="J43" s="8">
        <f>IF(OR(A43="",N(D43)=0),"",I43/D43)</f>
      </c>
      <c r="K43" s="6">
        <f>IF(A43="","",ROUND(I43*E43,2))</f>
      </c>
      <c r="L43" s="6">
        <f>IF(A43="","",SUMIFS('Claim lines'!$G:$G,'Claim lines'!$B:$B,A43))</f>
      </c>
      <c r="M43" s="6">
        <f>IF(A43="","",K43-L43)</f>
      </c>
    </row>
    <row r="44" spans="1:13" x14ac:dyDescent="0.25">
      <c r="H44" s="6">
        <f>IF(A44="","",ROUND(D44*E44,2))</f>
      </c>
      <c r="I44" s="7">
        <f>IF(A44="","",SUMIFS('Measurement'!$D:$D,'Measurement'!$C:$C,A44))</f>
      </c>
      <c r="J44" s="8">
        <f>IF(OR(A44="",N(D44)=0),"",I44/D44)</f>
      </c>
      <c r="K44" s="6">
        <f>IF(A44="","",ROUND(I44*E44,2))</f>
      </c>
      <c r="L44" s="6">
        <f>IF(A44="","",SUMIFS('Claim lines'!$G:$G,'Claim lines'!$B:$B,A44))</f>
      </c>
      <c r="M44" s="6">
        <f>IF(A44="","",K44-L44)</f>
      </c>
    </row>
    <row r="45" spans="1:13" x14ac:dyDescent="0.25">
      <c r="H45" s="6">
        <f>IF(A45="","",ROUND(D45*E45,2))</f>
      </c>
      <c r="I45" s="7">
        <f>IF(A45="","",SUMIFS('Measurement'!$D:$D,'Measurement'!$C:$C,A45))</f>
      </c>
      <c r="J45" s="8">
        <f>IF(OR(A45="",N(D45)=0),"",I45/D45)</f>
      </c>
      <c r="K45" s="6">
        <f>IF(A45="","",ROUND(I45*E45,2))</f>
      </c>
      <c r="L45" s="6">
        <f>IF(A45="","",SUMIFS('Claim lines'!$G:$G,'Claim lines'!$B:$B,A45))</f>
      </c>
      <c r="M45" s="6">
        <f>IF(A45="","",K45-L45)</f>
      </c>
    </row>
    <row r="46" spans="1:13" x14ac:dyDescent="0.25">
      <c r="H46" s="6">
        <f>IF(A46="","",ROUND(D46*E46,2))</f>
      </c>
      <c r="I46" s="7">
        <f>IF(A46="","",SUMIFS('Measurement'!$D:$D,'Measurement'!$C:$C,A46))</f>
      </c>
      <c r="J46" s="8">
        <f>IF(OR(A46="",N(D46)=0),"",I46/D46)</f>
      </c>
      <c r="K46" s="6">
        <f>IF(A46="","",ROUND(I46*E46,2))</f>
      </c>
      <c r="L46" s="6">
        <f>IF(A46="","",SUMIFS('Claim lines'!$G:$G,'Claim lines'!$B:$B,A46))</f>
      </c>
      <c r="M46" s="6">
        <f>IF(A46="","",K46-L46)</f>
      </c>
    </row>
    <row r="47" spans="1:13" x14ac:dyDescent="0.25">
      <c r="H47" s="6">
        <f>IF(A47="","",ROUND(D47*E47,2))</f>
      </c>
      <c r="I47" s="7">
        <f>IF(A47="","",SUMIFS('Measurement'!$D:$D,'Measurement'!$C:$C,A47))</f>
      </c>
      <c r="J47" s="8">
        <f>IF(OR(A47="",N(D47)=0),"",I47/D47)</f>
      </c>
      <c r="K47" s="6">
        <f>IF(A47="","",ROUND(I47*E47,2))</f>
      </c>
      <c r="L47" s="6">
        <f>IF(A47="","",SUMIFS('Claim lines'!$G:$G,'Claim lines'!$B:$B,A47))</f>
      </c>
      <c r="M47" s="6">
        <f>IF(A47="","",K47-L47)</f>
      </c>
    </row>
    <row r="48" spans="1:13" x14ac:dyDescent="0.25">
      <c r="H48" s="6">
        <f>IF(A48="","",ROUND(D48*E48,2))</f>
      </c>
      <c r="I48" s="7">
        <f>IF(A48="","",SUMIFS('Measurement'!$D:$D,'Measurement'!$C:$C,A48))</f>
      </c>
      <c r="J48" s="8">
        <f>IF(OR(A48="",N(D48)=0),"",I48/D48)</f>
      </c>
      <c r="K48" s="6">
        <f>IF(A48="","",ROUND(I48*E48,2))</f>
      </c>
      <c r="L48" s="6">
        <f>IF(A48="","",SUMIFS('Claim lines'!$G:$G,'Claim lines'!$B:$B,A48))</f>
      </c>
      <c r="M48" s="6">
        <f>IF(A48="","",K48-L48)</f>
      </c>
    </row>
    <row r="49" spans="1:13" x14ac:dyDescent="0.25">
      <c r="H49" s="6">
        <f>IF(A49="","",ROUND(D49*E49,2))</f>
      </c>
      <c r="I49" s="7">
        <f>IF(A49="","",SUMIFS('Measurement'!$D:$D,'Measurement'!$C:$C,A49))</f>
      </c>
      <c r="J49" s="8">
        <f>IF(OR(A49="",N(D49)=0),"",I49/D49)</f>
      </c>
      <c r="K49" s="6">
        <f>IF(A49="","",ROUND(I49*E49,2))</f>
      </c>
      <c r="L49" s="6">
        <f>IF(A49="","",SUMIFS('Claim lines'!$G:$G,'Claim lines'!$B:$B,A49))</f>
      </c>
      <c r="M49" s="6">
        <f>IF(A49="","",K49-L49)</f>
      </c>
    </row>
    <row r="51" spans="1:1" s="2" customFormat="1" x14ac:dyDescent="0.25">
      <c r="A5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11" customWidth="1"/>
    <col min="4" max="4" width="14" customWidth="1"/>
    <col min="5" max="5" width="18" customWidth="1"/>
    <col min="6" max="6" width="11" customWidth="1"/>
    <col min="7" max="7" width="12" customWidth="1"/>
    <col min="8" max="8" width="13" customWidth="1"/>
    <col min="9" max="9" width="11" customWidth="1"/>
    <col min="10" max="10" width="19" customWidth="1"/>
    <col min="11" max="11" width="16" customWidth="1"/>
  </cols>
  <sheetData>
    <row r="1" spans="1:1" s="1" customFormat="1" x14ac:dyDescent="0.25">
      <c r="A1" s="1" t="s">
        <v>28</v>
      </c>
    </row>
    <row r="2" spans="1:1" s="2" customFormat="1" x14ac:dyDescent="0.25">
      <c r="A2" s="2" t="s">
        <v>29</v>
      </c>
    </row>
    <row r="4" spans="1:11" s="3" customFormat="1" x14ac:dyDescent="0.25">
      <c r="A4" s="4" t="s">
        <v>30</v>
      </c>
      <c r="B4" s="4" t="s">
        <v>31</v>
      </c>
      <c r="C4" s="4" t="s">
        <v>2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</row>
    <row r="5" spans="1:11" x14ac:dyDescent="0.25">
      <c r="A5" t="s">
        <v>40</v>
      </c>
      <c r="B5" s="5">
        <v>46290</v>
      </c>
      <c r="C5" t="s">
        <v>15</v>
      </c>
      <c r="D5">
        <v>420</v>
      </c>
      <c r="E5" t="s">
        <v>41</v>
      </c>
      <c r="F5" t="s">
        <v>42</v>
      </c>
      <c r="G5" t="s">
        <v>43</v>
      </c>
      <c r="H5" t="s">
        <v>44</v>
      </c>
      <c r="J5" s="6">
        <f>IF(A5="","",IFERROR(INDEX('Items'!$E:$E,MATCH(C5,'Items'!$A:$A,0)),"Item not found"))</f>
      </c>
      <c r="K5" s="6">
        <f>IF(OR(A5="",NOT(ISNUMBER(J5))),"",ROUND(D5*J5,2))</f>
      </c>
    </row>
    <row r="6" spans="1:11" x14ac:dyDescent="0.25">
      <c r="A6" t="s">
        <v>45</v>
      </c>
      <c r="B6" s="5">
        <v>46311</v>
      </c>
      <c r="C6" t="s">
        <v>18</v>
      </c>
      <c r="D6">
        <v>300</v>
      </c>
      <c r="E6" t="s">
        <v>46</v>
      </c>
      <c r="F6" t="s">
        <v>47</v>
      </c>
      <c r="G6" t="s">
        <v>48</v>
      </c>
      <c r="H6" t="s">
        <v>44</v>
      </c>
      <c r="J6" s="6">
        <f>IF(A6="","",IFERROR(INDEX('Items'!$E:$E,MATCH(C6,'Items'!$A:$A,0)),"Item not found"))</f>
      </c>
      <c r="K6" s="6">
        <f>IF(OR(A6="",NOT(ISNUMBER(J6))),"",ROUND(D6*J6,2))</f>
      </c>
    </row>
    <row r="7" spans="1:11" x14ac:dyDescent="0.25">
      <c r="A7" t="s">
        <v>49</v>
      </c>
      <c r="B7" s="5">
        <v>46325</v>
      </c>
      <c r="C7" t="s">
        <v>18</v>
      </c>
      <c r="D7">
        <v>216</v>
      </c>
      <c r="E7" t="s">
        <v>50</v>
      </c>
      <c r="F7" t="s">
        <v>51</v>
      </c>
      <c r="G7" t="s">
        <v>52</v>
      </c>
      <c r="H7" t="s">
        <v>44</v>
      </c>
      <c r="J7" s="6">
        <f>IF(A7="","",IFERROR(INDEX('Items'!$E:$E,MATCH(C7,'Items'!$A:$A,0)),"Item not found"))</f>
      </c>
      <c r="K7" s="6">
        <f>IF(OR(A7="",NOT(ISNUMBER(J7))),"",ROUND(D7*J7,2))</f>
      </c>
    </row>
    <row r="8" spans="1:11" x14ac:dyDescent="0.25">
      <c r="A8" t="s">
        <v>53</v>
      </c>
      <c r="B8" s="5">
        <v>46325</v>
      </c>
      <c r="C8" t="s">
        <v>22</v>
      </c>
      <c r="D8">
        <v>2</v>
      </c>
      <c r="E8" t="s">
        <v>54</v>
      </c>
      <c r="F8" t="s">
        <v>51</v>
      </c>
      <c r="G8" t="s">
        <v>55</v>
      </c>
      <c r="H8" t="s">
        <v>44</v>
      </c>
      <c r="J8" s="6">
        <f>IF(A8="","",IFERROR(INDEX('Items'!$E:$E,MATCH(C8,'Items'!$A:$A,0)),"Item not found"))</f>
      </c>
      <c r="K8" s="6">
        <f>IF(OR(A8="",NOT(ISNUMBER(J8))),"",ROUND(D8*J8,2))</f>
      </c>
    </row>
    <row r="9" spans="1:11" x14ac:dyDescent="0.25">
      <c r="A9" t="s">
        <v>56</v>
      </c>
      <c r="B9" s="5">
        <v>46330</v>
      </c>
      <c r="C9" t="s">
        <v>18</v>
      </c>
      <c r="D9">
        <v>120</v>
      </c>
      <c r="E9" t="s">
        <v>57</v>
      </c>
      <c r="F9" t="s">
        <v>58</v>
      </c>
      <c r="G9" t="s">
        <v>59</v>
      </c>
      <c r="H9" t="s">
        <v>44</v>
      </c>
      <c r="J9" s="6">
        <f>IF(A9="","",IFERROR(INDEX('Items'!$E:$E,MATCH(C9,'Items'!$A:$A,0)),"Item not found"))</f>
      </c>
      <c r="K9" s="6">
        <f>IF(OR(A9="",NOT(ISNUMBER(J9))),"",ROUND(D9*J9,2))</f>
      </c>
    </row>
    <row r="10" spans="1:11" x14ac:dyDescent="0.25">
      <c r="A10" t="s">
        <v>60</v>
      </c>
      <c r="B10" s="5">
        <v>46331</v>
      </c>
      <c r="C10" t="s">
        <v>20</v>
      </c>
      <c r="D10">
        <v>95</v>
      </c>
      <c r="E10" t="s">
        <v>50</v>
      </c>
      <c r="H10" t="s">
        <v>44</v>
      </c>
      <c r="J10" s="6">
        <f>IF(A10="","",IFERROR(INDEX('Items'!$E:$E,MATCH(C10,'Items'!$A:$A,0)),"Item not found"))</f>
      </c>
      <c r="K10" s="6">
        <f>IF(OR(A10="",NOT(ISNUMBER(J10))),"",ROUND(D10*J10,2))</f>
      </c>
    </row>
    <row r="11" spans="1:11" x14ac:dyDescent="0.25">
      <c r="J11" s="6">
        <f>IF(A11="","",IFERROR(INDEX('Items'!$E:$E,MATCH(C11,'Items'!$A:$A,0)),"Item not found"))</f>
      </c>
      <c r="K11" s="6">
        <f>IF(OR(A11="",NOT(ISNUMBER(J11))),"",ROUND(D11*J11,2))</f>
      </c>
    </row>
    <row r="12" spans="1:11" x14ac:dyDescent="0.25">
      <c r="J12" s="6">
        <f>IF(A12="","",IFERROR(INDEX('Items'!$E:$E,MATCH(C12,'Items'!$A:$A,0)),"Item not found"))</f>
      </c>
      <c r="K12" s="6">
        <f>IF(OR(A12="",NOT(ISNUMBER(J12))),"",ROUND(D12*J12,2))</f>
      </c>
    </row>
    <row r="13" spans="1:11" x14ac:dyDescent="0.25">
      <c r="J13" s="6">
        <f>IF(A13="","",IFERROR(INDEX('Items'!$E:$E,MATCH(C13,'Items'!$A:$A,0)),"Item not found"))</f>
      </c>
      <c r="K13" s="6">
        <f>IF(OR(A13="",NOT(ISNUMBER(J13))),"",ROUND(D13*J13,2))</f>
      </c>
    </row>
    <row r="14" spans="1:11" x14ac:dyDescent="0.25">
      <c r="J14" s="6">
        <f>IF(A14="","",IFERROR(INDEX('Items'!$E:$E,MATCH(C14,'Items'!$A:$A,0)),"Item not found"))</f>
      </c>
      <c r="K14" s="6">
        <f>IF(OR(A14="",NOT(ISNUMBER(J14))),"",ROUND(D14*J14,2))</f>
      </c>
    </row>
    <row r="15" spans="1:11" x14ac:dyDescent="0.25">
      <c r="J15" s="6">
        <f>IF(A15="","",IFERROR(INDEX('Items'!$E:$E,MATCH(C15,'Items'!$A:$A,0)),"Item not found"))</f>
      </c>
      <c r="K15" s="6">
        <f>IF(OR(A15="",NOT(ISNUMBER(J15))),"",ROUND(D15*J15,2))</f>
      </c>
    </row>
    <row r="16" spans="1:11" x14ac:dyDescent="0.25">
      <c r="J16" s="6">
        <f>IF(A16="","",IFERROR(INDEX('Items'!$E:$E,MATCH(C16,'Items'!$A:$A,0)),"Item not found"))</f>
      </c>
      <c r="K16" s="6">
        <f>IF(OR(A16="",NOT(ISNUMBER(J16))),"",ROUND(D16*J16,2))</f>
      </c>
    </row>
    <row r="17" spans="1:11" x14ac:dyDescent="0.25">
      <c r="J17" s="6">
        <f>IF(A17="","",IFERROR(INDEX('Items'!$E:$E,MATCH(C17,'Items'!$A:$A,0)),"Item not found"))</f>
      </c>
      <c r="K17" s="6">
        <f>IF(OR(A17="",NOT(ISNUMBER(J17))),"",ROUND(D17*J17,2))</f>
      </c>
    </row>
    <row r="18" spans="1:11" x14ac:dyDescent="0.25">
      <c r="J18" s="6">
        <f>IF(A18="","",IFERROR(INDEX('Items'!$E:$E,MATCH(C18,'Items'!$A:$A,0)),"Item not found"))</f>
      </c>
      <c r="K18" s="6">
        <f>IF(OR(A18="",NOT(ISNUMBER(J18))),"",ROUND(D18*J18,2))</f>
      </c>
    </row>
    <row r="19" spans="1:11" x14ac:dyDescent="0.25">
      <c r="J19" s="6">
        <f>IF(A19="","",IFERROR(INDEX('Items'!$E:$E,MATCH(C19,'Items'!$A:$A,0)),"Item not found"))</f>
      </c>
      <c r="K19" s="6">
        <f>IF(OR(A19="",NOT(ISNUMBER(J19))),"",ROUND(D19*J19,2))</f>
      </c>
    </row>
    <row r="20" spans="1:11" x14ac:dyDescent="0.25">
      <c r="J20" s="6">
        <f>IF(A20="","",IFERROR(INDEX('Items'!$E:$E,MATCH(C20,'Items'!$A:$A,0)),"Item not found"))</f>
      </c>
      <c r="K20" s="6">
        <f>IF(OR(A20="",NOT(ISNUMBER(J20))),"",ROUND(D20*J20,2))</f>
      </c>
    </row>
    <row r="21" spans="1:11" x14ac:dyDescent="0.25">
      <c r="J21" s="6">
        <f>IF(A21="","",IFERROR(INDEX('Items'!$E:$E,MATCH(C21,'Items'!$A:$A,0)),"Item not found"))</f>
      </c>
      <c r="K21" s="6">
        <f>IF(OR(A21="",NOT(ISNUMBER(J21))),"",ROUND(D21*J21,2))</f>
      </c>
    </row>
    <row r="22" spans="1:11" x14ac:dyDescent="0.25">
      <c r="J22" s="6">
        <f>IF(A22="","",IFERROR(INDEX('Items'!$E:$E,MATCH(C22,'Items'!$A:$A,0)),"Item not found"))</f>
      </c>
      <c r="K22" s="6">
        <f>IF(OR(A22="",NOT(ISNUMBER(J22))),"",ROUND(D22*J22,2))</f>
      </c>
    </row>
    <row r="23" spans="1:11" x14ac:dyDescent="0.25">
      <c r="J23" s="6">
        <f>IF(A23="","",IFERROR(INDEX('Items'!$E:$E,MATCH(C23,'Items'!$A:$A,0)),"Item not found"))</f>
      </c>
      <c r="K23" s="6">
        <f>IF(OR(A23="",NOT(ISNUMBER(J23))),"",ROUND(D23*J23,2))</f>
      </c>
    </row>
    <row r="24" spans="1:11" x14ac:dyDescent="0.25">
      <c r="J24" s="6">
        <f>IF(A24="","",IFERROR(INDEX('Items'!$E:$E,MATCH(C24,'Items'!$A:$A,0)),"Item not found"))</f>
      </c>
      <c r="K24" s="6">
        <f>IF(OR(A24="",NOT(ISNUMBER(J24))),"",ROUND(D24*J24,2))</f>
      </c>
    </row>
    <row r="25" spans="1:11" x14ac:dyDescent="0.25">
      <c r="J25" s="6">
        <f>IF(A25="","",IFERROR(INDEX('Items'!$E:$E,MATCH(C25,'Items'!$A:$A,0)),"Item not found"))</f>
      </c>
      <c r="K25" s="6">
        <f>IF(OR(A25="",NOT(ISNUMBER(J25))),"",ROUND(D25*J25,2))</f>
      </c>
    </row>
    <row r="26" spans="1:11" x14ac:dyDescent="0.25">
      <c r="J26" s="6">
        <f>IF(A26="","",IFERROR(INDEX('Items'!$E:$E,MATCH(C26,'Items'!$A:$A,0)),"Item not found"))</f>
      </c>
      <c r="K26" s="6">
        <f>IF(OR(A26="",NOT(ISNUMBER(J26))),"",ROUND(D26*J26,2))</f>
      </c>
    </row>
    <row r="27" spans="1:11" x14ac:dyDescent="0.25">
      <c r="J27" s="6">
        <f>IF(A27="","",IFERROR(INDEX('Items'!$E:$E,MATCH(C27,'Items'!$A:$A,0)),"Item not found"))</f>
      </c>
      <c r="K27" s="6">
        <f>IF(OR(A27="",NOT(ISNUMBER(J27))),"",ROUND(D27*J27,2))</f>
      </c>
    </row>
    <row r="28" spans="1:11" x14ac:dyDescent="0.25">
      <c r="J28" s="6">
        <f>IF(A28="","",IFERROR(INDEX('Items'!$E:$E,MATCH(C28,'Items'!$A:$A,0)),"Item not found"))</f>
      </c>
      <c r="K28" s="6">
        <f>IF(OR(A28="",NOT(ISNUMBER(J28))),"",ROUND(D28*J28,2))</f>
      </c>
    </row>
    <row r="29" spans="1:11" x14ac:dyDescent="0.25">
      <c r="J29" s="6">
        <f>IF(A29="","",IFERROR(INDEX('Items'!$E:$E,MATCH(C29,'Items'!$A:$A,0)),"Item not found"))</f>
      </c>
      <c r="K29" s="6">
        <f>IF(OR(A29="",NOT(ISNUMBER(J29))),"",ROUND(D29*J29,2))</f>
      </c>
    </row>
    <row r="30" spans="1:11" x14ac:dyDescent="0.25">
      <c r="J30" s="6">
        <f>IF(A30="","",IFERROR(INDEX('Items'!$E:$E,MATCH(C30,'Items'!$A:$A,0)),"Item not found"))</f>
      </c>
      <c r="K30" s="6">
        <f>IF(OR(A30="",NOT(ISNUMBER(J30))),"",ROUND(D30*J30,2))</f>
      </c>
    </row>
    <row r="31" spans="1:11" x14ac:dyDescent="0.25">
      <c r="J31" s="6">
        <f>IF(A31="","",IFERROR(INDEX('Items'!$E:$E,MATCH(C31,'Items'!$A:$A,0)),"Item not found"))</f>
      </c>
      <c r="K31" s="6">
        <f>IF(OR(A31="",NOT(ISNUMBER(J31))),"",ROUND(D31*J31,2))</f>
      </c>
    </row>
    <row r="32" spans="1:11" x14ac:dyDescent="0.25">
      <c r="J32" s="6">
        <f>IF(A32="","",IFERROR(INDEX('Items'!$E:$E,MATCH(C32,'Items'!$A:$A,0)),"Item not found"))</f>
      </c>
      <c r="K32" s="6">
        <f>IF(OR(A32="",NOT(ISNUMBER(J32))),"",ROUND(D32*J32,2))</f>
      </c>
    </row>
    <row r="33" spans="1:11" x14ac:dyDescent="0.25">
      <c r="J33" s="6">
        <f>IF(A33="","",IFERROR(INDEX('Items'!$E:$E,MATCH(C33,'Items'!$A:$A,0)),"Item not found"))</f>
      </c>
      <c r="K33" s="6">
        <f>IF(OR(A33="",NOT(ISNUMBER(J33))),"",ROUND(D33*J33,2))</f>
      </c>
    </row>
    <row r="34" spans="1:11" x14ac:dyDescent="0.25">
      <c r="J34" s="6">
        <f>IF(A34="","",IFERROR(INDEX('Items'!$E:$E,MATCH(C34,'Items'!$A:$A,0)),"Item not found"))</f>
      </c>
      <c r="K34" s="6">
        <f>IF(OR(A34="",NOT(ISNUMBER(J34))),"",ROUND(D34*J34,2))</f>
      </c>
    </row>
    <row r="35" spans="1:11" x14ac:dyDescent="0.25">
      <c r="J35" s="6">
        <f>IF(A35="","",IFERROR(INDEX('Items'!$E:$E,MATCH(C35,'Items'!$A:$A,0)),"Item not found"))</f>
      </c>
      <c r="K35" s="6">
        <f>IF(OR(A35="",NOT(ISNUMBER(J35))),"",ROUND(D35*J35,2))</f>
      </c>
    </row>
    <row r="36" spans="1:11" x14ac:dyDescent="0.25">
      <c r="J36" s="6">
        <f>IF(A36="","",IFERROR(INDEX('Items'!$E:$E,MATCH(C36,'Items'!$A:$A,0)),"Item not found"))</f>
      </c>
      <c r="K36" s="6">
        <f>IF(OR(A36="",NOT(ISNUMBER(J36))),"",ROUND(D36*J36,2))</f>
      </c>
    </row>
    <row r="37" spans="1:11" x14ac:dyDescent="0.25">
      <c r="J37" s="6">
        <f>IF(A37="","",IFERROR(INDEX('Items'!$E:$E,MATCH(C37,'Items'!$A:$A,0)),"Item not found"))</f>
      </c>
      <c r="K37" s="6">
        <f>IF(OR(A37="",NOT(ISNUMBER(J37))),"",ROUND(D37*J37,2))</f>
      </c>
    </row>
    <row r="38" spans="1:11" x14ac:dyDescent="0.25">
      <c r="J38" s="6">
        <f>IF(A38="","",IFERROR(INDEX('Items'!$E:$E,MATCH(C38,'Items'!$A:$A,0)),"Item not found"))</f>
      </c>
      <c r="K38" s="6">
        <f>IF(OR(A38="",NOT(ISNUMBER(J38))),"",ROUND(D38*J38,2))</f>
      </c>
    </row>
    <row r="39" spans="1:11" x14ac:dyDescent="0.25">
      <c r="J39" s="6">
        <f>IF(A39="","",IFERROR(INDEX('Items'!$E:$E,MATCH(C39,'Items'!$A:$A,0)),"Item not found"))</f>
      </c>
      <c r="K39" s="6">
        <f>IF(OR(A39="",NOT(ISNUMBER(J39))),"",ROUND(D39*J39,2))</f>
      </c>
    </row>
    <row r="40" spans="1:11" x14ac:dyDescent="0.25">
      <c r="J40" s="6">
        <f>IF(A40="","",IFERROR(INDEX('Items'!$E:$E,MATCH(C40,'Items'!$A:$A,0)),"Item not found"))</f>
      </c>
      <c r="K40" s="6">
        <f>IF(OR(A40="",NOT(ISNUMBER(J40))),"",ROUND(D40*J40,2))</f>
      </c>
    </row>
    <row r="41" spans="1:11" x14ac:dyDescent="0.25">
      <c r="J41" s="6">
        <f>IF(A41="","",IFERROR(INDEX('Items'!$E:$E,MATCH(C41,'Items'!$A:$A,0)),"Item not found"))</f>
      </c>
      <c r="K41" s="6">
        <f>IF(OR(A41="",NOT(ISNUMBER(J41))),"",ROUND(D41*J41,2))</f>
      </c>
    </row>
    <row r="42" spans="1:11" x14ac:dyDescent="0.25">
      <c r="J42" s="6">
        <f>IF(A42="","",IFERROR(INDEX('Items'!$E:$E,MATCH(C42,'Items'!$A:$A,0)),"Item not found"))</f>
      </c>
      <c r="K42" s="6">
        <f>IF(OR(A42="",NOT(ISNUMBER(J42))),"",ROUND(D42*J42,2))</f>
      </c>
    </row>
    <row r="43" spans="1:11" x14ac:dyDescent="0.25">
      <c r="J43" s="6">
        <f>IF(A43="","",IFERROR(INDEX('Items'!$E:$E,MATCH(C43,'Items'!$A:$A,0)),"Item not found"))</f>
      </c>
      <c r="K43" s="6">
        <f>IF(OR(A43="",NOT(ISNUMBER(J43))),"",ROUND(D43*J43,2))</f>
      </c>
    </row>
    <row r="44" spans="1:11" x14ac:dyDescent="0.25">
      <c r="J44" s="6">
        <f>IF(A44="","",IFERROR(INDEX('Items'!$E:$E,MATCH(C44,'Items'!$A:$A,0)),"Item not found"))</f>
      </c>
      <c r="K44" s="6">
        <f>IF(OR(A44="",NOT(ISNUMBER(J44))),"",ROUND(D44*J44,2))</f>
      </c>
    </row>
    <row r="45" spans="1:11" x14ac:dyDescent="0.25">
      <c r="J45" s="6">
        <f>IF(A45="","",IFERROR(INDEX('Items'!$E:$E,MATCH(C45,'Items'!$A:$A,0)),"Item not found"))</f>
      </c>
      <c r="K45" s="6">
        <f>IF(OR(A45="",NOT(ISNUMBER(J45))),"",ROUND(D45*J45,2))</f>
      </c>
    </row>
    <row r="46" spans="1:11" x14ac:dyDescent="0.25">
      <c r="J46" s="6">
        <f>IF(A46="","",IFERROR(INDEX('Items'!$E:$E,MATCH(C46,'Items'!$A:$A,0)),"Item not found"))</f>
      </c>
      <c r="K46" s="6">
        <f>IF(OR(A46="",NOT(ISNUMBER(J46))),"",ROUND(D46*J46,2))</f>
      </c>
    </row>
    <row r="47" spans="1:11" x14ac:dyDescent="0.25">
      <c r="J47" s="6">
        <f>IF(A47="","",IFERROR(INDEX('Items'!$E:$E,MATCH(C47,'Items'!$A:$A,0)),"Item not found"))</f>
      </c>
      <c r="K47" s="6">
        <f>IF(OR(A47="",NOT(ISNUMBER(J47))),"",ROUND(D47*J47,2))</f>
      </c>
    </row>
    <row r="48" spans="1:11" x14ac:dyDescent="0.25">
      <c r="J48" s="6">
        <f>IF(A48="","",IFERROR(INDEX('Items'!$E:$E,MATCH(C48,'Items'!$A:$A,0)),"Item not found"))</f>
      </c>
      <c r="K48" s="6">
        <f>IF(OR(A48="",NOT(ISNUMBER(J48))),"",ROUND(D48*J48,2))</f>
      </c>
    </row>
    <row r="49" spans="1:11" x14ac:dyDescent="0.25">
      <c r="J49" s="6">
        <f>IF(A49="","",IFERROR(INDEX('Items'!$E:$E,MATCH(C49,'Items'!$A:$A,0)),"Item not found"))</f>
      </c>
      <c r="K49" s="6">
        <f>IF(OR(A49="",NOT(ISNUMBER(J49))),"",ROUND(D49*J49,2))</f>
      </c>
    </row>
    <row r="50" spans="1:11" x14ac:dyDescent="0.25">
      <c r="J50" s="6">
        <f>IF(A50="","",IFERROR(INDEX('Items'!$E:$E,MATCH(C50,'Items'!$A:$A,0)),"Item not found"))</f>
      </c>
      <c r="K50" s="6">
        <f>IF(OR(A50="",NOT(ISNUMBER(J50))),"",ROUND(D50*J50,2))</f>
      </c>
    </row>
    <row r="52" spans="1:1" s="2" customFormat="1" x14ac:dyDescent="0.25">
      <c r="A52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11" customWidth="1"/>
    <col min="3" max="3" width="13" customWidth="1"/>
    <col min="4" max="4" width="12" customWidth="1"/>
    <col min="5" max="5" width="15" customWidth="1"/>
    <col min="6" max="6" width="20" customWidth="1"/>
    <col min="7" max="7" width="12" customWidth="1"/>
    <col min="8" max="8" width="17" customWidth="1"/>
    <col min="9" max="9" width="19" customWidth="1"/>
    <col min="10" max="10" width="44" customWidth="1"/>
  </cols>
  <sheetData>
    <row r="1" spans="1:1" s="1" customFormat="1" x14ac:dyDescent="0.25">
      <c r="A1" s="1" t="s">
        <v>61</v>
      </c>
    </row>
    <row r="2" spans="1:1" s="2" customFormat="1" x14ac:dyDescent="0.25">
      <c r="A2" s="2" t="s">
        <v>62</v>
      </c>
    </row>
    <row r="4" spans="1:10" s="3" customFormat="1" x14ac:dyDescent="0.25">
      <c r="A4" s="4" t="s">
        <v>63</v>
      </c>
      <c r="B4" s="4" t="s">
        <v>2</v>
      </c>
      <c r="C4" s="4" t="s">
        <v>3</v>
      </c>
      <c r="D4" s="4" t="s">
        <v>11</v>
      </c>
      <c r="E4" s="4" t="s">
        <v>12</v>
      </c>
      <c r="F4" s="4" t="s">
        <v>64</v>
      </c>
      <c r="G4" s="4" t="s">
        <v>65</v>
      </c>
      <c r="H4" s="4" t="s">
        <v>66</v>
      </c>
      <c r="I4" s="4" t="s">
        <v>67</v>
      </c>
      <c r="J4" s="4" t="s">
        <v>68</v>
      </c>
    </row>
    <row r="5" spans="1:10" x14ac:dyDescent="0.25">
      <c r="A5" t="s">
        <v>69</v>
      </c>
      <c r="B5" t="s">
        <v>15</v>
      </c>
      <c r="C5" t="s">
        <v>16</v>
      </c>
      <c r="D5">
        <v>1</v>
      </c>
      <c r="E5">
        <v>77700</v>
      </c>
      <c r="F5">
        <v>0</v>
      </c>
      <c r="G5">
        <v>77700</v>
      </c>
      <c r="H5" t="s">
        <v>40</v>
      </c>
      <c r="I5" s="7">
        <f>IF(A5="","",IF(H5="","No measurement ID","Yes"))</f>
      </c>
      <c r="J5" s="6">
        <f>IF(A5="","",ROUND(E5-F5-G5,2))</f>
      </c>
    </row>
    <row r="6" spans="1:10" x14ac:dyDescent="0.25">
      <c r="A6" t="s">
        <v>70</v>
      </c>
      <c r="B6" t="s">
        <v>15</v>
      </c>
      <c r="C6" t="s">
        <v>16</v>
      </c>
      <c r="D6">
        <v>1</v>
      </c>
      <c r="E6">
        <v>77700</v>
      </c>
      <c r="F6">
        <v>77700</v>
      </c>
      <c r="G6">
        <v>0</v>
      </c>
      <c r="H6" t="s">
        <v>40</v>
      </c>
      <c r="I6" s="7">
        <f>IF(A6="","",IF(H6="","No measurement ID","Yes"))</f>
      </c>
      <c r="J6" s="6">
        <f>IF(A6="","",ROUND(E6-F6-G6,2))</f>
      </c>
    </row>
    <row r="7" spans="1:10" x14ac:dyDescent="0.25">
      <c r="A7" t="s">
        <v>70</v>
      </c>
      <c r="B7" t="s">
        <v>18</v>
      </c>
      <c r="C7" t="s">
        <v>19</v>
      </c>
      <c r="D7">
        <v>0.6</v>
      </c>
      <c r="E7">
        <v>49020</v>
      </c>
      <c r="F7">
        <v>0</v>
      </c>
      <c r="G7">
        <v>49020</v>
      </c>
      <c r="H7" t="s">
        <v>71</v>
      </c>
      <c r="I7" s="7">
        <f>IF(A7="","",IF(H7="","No measurement ID","Yes"))</f>
      </c>
      <c r="J7" s="6">
        <f>IF(A7="","",ROUND(E7-F7-G7,2))</f>
      </c>
    </row>
    <row r="8" spans="1:10" x14ac:dyDescent="0.25">
      <c r="A8" t="s">
        <v>70</v>
      </c>
      <c r="B8" t="s">
        <v>22</v>
      </c>
      <c r="C8" t="s">
        <v>23</v>
      </c>
      <c r="D8">
        <v>0.3333</v>
      </c>
      <c r="E8">
        <v>19000</v>
      </c>
      <c r="F8">
        <v>0</v>
      </c>
      <c r="G8">
        <v>19000</v>
      </c>
      <c r="H8" t="s">
        <v>53</v>
      </c>
      <c r="I8" s="7">
        <f>IF(A8="","",IF(H8="","No measurement ID","Yes"))</f>
      </c>
      <c r="J8" s="6">
        <f>IF(A8="","",ROUND(E8-F8-G8,2))</f>
      </c>
    </row>
    <row r="9" spans="1:10" x14ac:dyDescent="0.25">
      <c r="I9" s="7">
        <f>IF(A9="","",IF(H9="","No measurement ID","Yes"))</f>
      </c>
      <c r="J9" s="6">
        <f>IF(A9="","",ROUND(E9-F9-G9,2))</f>
      </c>
    </row>
    <row r="10" spans="1:10" x14ac:dyDescent="0.25">
      <c r="I10" s="7">
        <f>IF(A10="","",IF(H10="","No measurement ID","Yes"))</f>
      </c>
      <c r="J10" s="6">
        <f>IF(A10="","",ROUND(E10-F10-G10,2))</f>
      </c>
    </row>
    <row r="11" spans="1:10" x14ac:dyDescent="0.25">
      <c r="I11" s="7">
        <f>IF(A11="","",IF(H11="","No measurement ID","Yes"))</f>
      </c>
      <c r="J11" s="6">
        <f>IF(A11="","",ROUND(E11-F11-G11,2))</f>
      </c>
    </row>
    <row r="12" spans="1:10" x14ac:dyDescent="0.25">
      <c r="I12" s="7">
        <f>IF(A12="","",IF(H12="","No measurement ID","Yes"))</f>
      </c>
      <c r="J12" s="6">
        <f>IF(A12="","",ROUND(E12-F12-G12,2))</f>
      </c>
    </row>
    <row r="13" spans="1:10" x14ac:dyDescent="0.25">
      <c r="I13" s="7">
        <f>IF(A13="","",IF(H13="","No measurement ID","Yes"))</f>
      </c>
      <c r="J13" s="6">
        <f>IF(A13="","",ROUND(E13-F13-G13,2))</f>
      </c>
    </row>
    <row r="14" spans="1:10" x14ac:dyDescent="0.25">
      <c r="I14" s="7">
        <f>IF(A14="","",IF(H14="","No measurement ID","Yes"))</f>
      </c>
      <c r="J14" s="6">
        <f>IF(A14="","",ROUND(E14-F14-G14,2))</f>
      </c>
    </row>
    <row r="15" spans="1:10" x14ac:dyDescent="0.25">
      <c r="I15" s="7">
        <f>IF(A15="","",IF(H15="","No measurement ID","Yes"))</f>
      </c>
      <c r="J15" s="6">
        <f>IF(A15="","",ROUND(E15-F15-G15,2))</f>
      </c>
    </row>
    <row r="16" spans="1:10" x14ac:dyDescent="0.25">
      <c r="I16" s="7">
        <f>IF(A16="","",IF(H16="","No measurement ID","Yes"))</f>
      </c>
      <c r="J16" s="6">
        <f>IF(A16="","",ROUND(E16-F16-G16,2))</f>
      </c>
    </row>
    <row r="17" spans="1:10" x14ac:dyDescent="0.25">
      <c r="I17" s="7">
        <f>IF(A17="","",IF(H17="","No measurement ID","Yes"))</f>
      </c>
      <c r="J17" s="6">
        <f>IF(A17="","",ROUND(E17-F17-G17,2))</f>
      </c>
    </row>
    <row r="18" spans="1:10" x14ac:dyDescent="0.25">
      <c r="I18" s="7">
        <f>IF(A18="","",IF(H18="","No measurement ID","Yes"))</f>
      </c>
      <c r="J18" s="6">
        <f>IF(A18="","",ROUND(E18-F18-G18,2))</f>
      </c>
    </row>
    <row r="19" spans="1:10" x14ac:dyDescent="0.25">
      <c r="I19" s="7">
        <f>IF(A19="","",IF(H19="","No measurement ID","Yes"))</f>
      </c>
      <c r="J19" s="6">
        <f>IF(A19="","",ROUND(E19-F19-G19,2))</f>
      </c>
    </row>
    <row r="20" spans="1:10" x14ac:dyDescent="0.25">
      <c r="I20" s="7">
        <f>IF(A20="","",IF(H20="","No measurement ID","Yes"))</f>
      </c>
      <c r="J20" s="6">
        <f>IF(A20="","",ROUND(E20-F20-G20,2))</f>
      </c>
    </row>
    <row r="21" spans="1:10" x14ac:dyDescent="0.25">
      <c r="I21" s="7">
        <f>IF(A21="","",IF(H21="","No measurement ID","Yes"))</f>
      </c>
      <c r="J21" s="6">
        <f>IF(A21="","",ROUND(E21-F21-G21,2))</f>
      </c>
    </row>
    <row r="22" spans="1:10" x14ac:dyDescent="0.25">
      <c r="I22" s="7">
        <f>IF(A22="","",IF(H22="","No measurement ID","Yes"))</f>
      </c>
      <c r="J22" s="6">
        <f>IF(A22="","",ROUND(E22-F22-G22,2))</f>
      </c>
    </row>
    <row r="23" spans="1:10" x14ac:dyDescent="0.25">
      <c r="I23" s="7">
        <f>IF(A23="","",IF(H23="","No measurement ID","Yes"))</f>
      </c>
      <c r="J23" s="6">
        <f>IF(A23="","",ROUND(E23-F23-G23,2))</f>
      </c>
    </row>
    <row r="24" spans="1:10" x14ac:dyDescent="0.25">
      <c r="I24" s="7">
        <f>IF(A24="","",IF(H24="","No measurement ID","Yes"))</f>
      </c>
      <c r="J24" s="6">
        <f>IF(A24="","",ROUND(E24-F24-G24,2))</f>
      </c>
    </row>
    <row r="25" spans="1:10" x14ac:dyDescent="0.25">
      <c r="I25" s="7">
        <f>IF(A25="","",IF(H25="","No measurement ID","Yes"))</f>
      </c>
      <c r="J25" s="6">
        <f>IF(A25="","",ROUND(E25-F25-G25,2))</f>
      </c>
    </row>
    <row r="26" spans="1:10" x14ac:dyDescent="0.25">
      <c r="I26" s="7">
        <f>IF(A26="","",IF(H26="","No measurement ID","Yes"))</f>
      </c>
      <c r="J26" s="6">
        <f>IF(A26="","",ROUND(E26-F26-G26,2))</f>
      </c>
    </row>
    <row r="27" spans="1:10" x14ac:dyDescent="0.25">
      <c r="I27" s="7">
        <f>IF(A27="","",IF(H27="","No measurement ID","Yes"))</f>
      </c>
      <c r="J27" s="6">
        <f>IF(A27="","",ROUND(E27-F27-G27,2))</f>
      </c>
    </row>
    <row r="28" spans="1:10" x14ac:dyDescent="0.25">
      <c r="I28" s="7">
        <f>IF(A28="","",IF(H28="","No measurement ID","Yes"))</f>
      </c>
      <c r="J28" s="6">
        <f>IF(A28="","",ROUND(E28-F28-G28,2))</f>
      </c>
    </row>
    <row r="29" spans="1:10" x14ac:dyDescent="0.25">
      <c r="I29" s="7">
        <f>IF(A29="","",IF(H29="","No measurement ID","Yes"))</f>
      </c>
      <c r="J29" s="6">
        <f>IF(A29="","",ROUND(E29-F29-G29,2))</f>
      </c>
    </row>
    <row r="30" spans="1:10" x14ac:dyDescent="0.25">
      <c r="I30" s="7">
        <f>IF(A30="","",IF(H30="","No measurement ID","Yes"))</f>
      </c>
      <c r="J30" s="6">
        <f>IF(A30="","",ROUND(E30-F30-G30,2))</f>
      </c>
    </row>
    <row r="31" spans="1:10" x14ac:dyDescent="0.25">
      <c r="I31" s="7">
        <f>IF(A31="","",IF(H31="","No measurement ID","Yes"))</f>
      </c>
      <c r="J31" s="6">
        <f>IF(A31="","",ROUND(E31-F31-G31,2))</f>
      </c>
    </row>
    <row r="32" spans="1:10" x14ac:dyDescent="0.25">
      <c r="I32" s="7">
        <f>IF(A32="","",IF(H32="","No measurement ID","Yes"))</f>
      </c>
      <c r="J32" s="6">
        <f>IF(A32="","",ROUND(E32-F32-G32,2))</f>
      </c>
    </row>
    <row r="33" spans="1:10" x14ac:dyDescent="0.25">
      <c r="I33" s="7">
        <f>IF(A33="","",IF(H33="","No measurement ID","Yes"))</f>
      </c>
      <c r="J33" s="6">
        <f>IF(A33="","",ROUND(E33-F33-G33,2))</f>
      </c>
    </row>
    <row r="34" spans="1:10" x14ac:dyDescent="0.25">
      <c r="I34" s="7">
        <f>IF(A34="","",IF(H34="","No measurement ID","Yes"))</f>
      </c>
      <c r="J34" s="6">
        <f>IF(A34="","",ROUND(E34-F34-G34,2))</f>
      </c>
    </row>
    <row r="35" spans="1:10" x14ac:dyDescent="0.25">
      <c r="I35" s="7">
        <f>IF(A35="","",IF(H35="","No measurement ID","Yes"))</f>
      </c>
      <c r="J35" s="6">
        <f>IF(A35="","",ROUND(E35-F35-G35,2))</f>
      </c>
    </row>
    <row r="36" spans="1:10" x14ac:dyDescent="0.25">
      <c r="I36" s="7">
        <f>IF(A36="","",IF(H36="","No measurement ID","Yes"))</f>
      </c>
      <c r="J36" s="6">
        <f>IF(A36="","",ROUND(E36-F36-G36,2))</f>
      </c>
    </row>
    <row r="37" spans="1:10" x14ac:dyDescent="0.25">
      <c r="I37" s="7">
        <f>IF(A37="","",IF(H37="","No measurement ID","Yes"))</f>
      </c>
      <c r="J37" s="6">
        <f>IF(A37="","",ROUND(E37-F37-G37,2))</f>
      </c>
    </row>
    <row r="38" spans="1:10" x14ac:dyDescent="0.25">
      <c r="I38" s="7">
        <f>IF(A38="","",IF(H38="","No measurement ID","Yes"))</f>
      </c>
      <c r="J38" s="6">
        <f>IF(A38="","",ROUND(E38-F38-G38,2))</f>
      </c>
    </row>
    <row r="39" spans="1:10" x14ac:dyDescent="0.25">
      <c r="I39" s="7">
        <f>IF(A39="","",IF(H39="","No measurement ID","Yes"))</f>
      </c>
      <c r="J39" s="6">
        <f>IF(A39="","",ROUND(E39-F39-G39,2))</f>
      </c>
    </row>
    <row r="40" spans="1:10" x14ac:dyDescent="0.25">
      <c r="I40" s="7">
        <f>IF(A40="","",IF(H40="","No measurement ID","Yes"))</f>
      </c>
      <c r="J40" s="6">
        <f>IF(A40="","",ROUND(E40-F40-G40,2))</f>
      </c>
    </row>
    <row r="41" spans="1:10" x14ac:dyDescent="0.25">
      <c r="I41" s="7">
        <f>IF(A41="","",IF(H41="","No measurement ID","Yes"))</f>
      </c>
      <c r="J41" s="6">
        <f>IF(A41="","",ROUND(E41-F41-G41,2))</f>
      </c>
    </row>
    <row r="42" spans="1:10" x14ac:dyDescent="0.25">
      <c r="I42" s="7">
        <f>IF(A42="","",IF(H42="","No measurement ID","Yes"))</f>
      </c>
      <c r="J42" s="6">
        <f>IF(A42="","",ROUND(E42-F42-G42,2))</f>
      </c>
    </row>
    <row r="43" spans="1:10" x14ac:dyDescent="0.25">
      <c r="I43" s="7">
        <f>IF(A43="","",IF(H43="","No measurement ID","Yes"))</f>
      </c>
      <c r="J43" s="6">
        <f>IF(A43="","",ROUND(E43-F43-G43,2))</f>
      </c>
    </row>
    <row r="44" spans="1:10" x14ac:dyDescent="0.25">
      <c r="I44" s="7">
        <f>IF(A44="","",IF(H44="","No measurement ID","Yes"))</f>
      </c>
      <c r="J44" s="6">
        <f>IF(A44="","",ROUND(E44-F44-G44,2))</f>
      </c>
    </row>
    <row r="45" spans="1:10" x14ac:dyDescent="0.25">
      <c r="I45" s="7">
        <f>IF(A45="","",IF(H45="","No measurement ID","Yes"))</f>
      </c>
      <c r="J45" s="6">
        <f>IF(A45="","",ROUND(E45-F45-G45,2))</f>
      </c>
    </row>
    <row r="46" spans="1:10" x14ac:dyDescent="0.25">
      <c r="I46" s="7">
        <f>IF(A46="","",IF(H46="","No measurement ID","Yes"))</f>
      </c>
      <c r="J46" s="6">
        <f>IF(A46="","",ROUND(E46-F46-G46,2))</f>
      </c>
    </row>
    <row r="47" spans="1:10" x14ac:dyDescent="0.25">
      <c r="I47" s="7">
        <f>IF(A47="","",IF(H47="","No measurement ID","Yes"))</f>
      </c>
      <c r="J47" s="6">
        <f>IF(A47="","",ROUND(E47-F47-G47,2))</f>
      </c>
    </row>
    <row r="48" spans="1:10" x14ac:dyDescent="0.25">
      <c r="I48" s="7">
        <f>IF(A48="","",IF(H48="","No measurement ID","Yes"))</f>
      </c>
      <c r="J48" s="6">
        <f>IF(A48="","",ROUND(E48-F48-G48,2))</f>
      </c>
    </row>
    <row r="50" spans="1:1" s="2" customFormat="1" x14ac:dyDescent="0.25">
      <c r="A50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</vt:lpstr>
      <vt:lpstr>Measurement</vt:lpstr>
      <vt:lpstr>Claim 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